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0"/>
  </bookViews>
  <sheets>
    <sheet name="enquête" sheetId="1" r:id="rId1"/>
  </sheets>
  <definedNames>
    <definedName name="_xlnm.Print_Area" localSheetId="0">'enquête'!$A$1:$X$50</definedName>
    <definedName name="_xlnm.Print_Titles" localSheetId="0">'enquête'!$A:$B</definedName>
    <definedName name="Excel_BuiltIn_Print_Titles_1_1">'enquête'!$A$1:$B$65532</definedName>
    <definedName name="Excel_BuiltIn_Print_Area_1_1">NA()</definedName>
    <definedName name="Excel_BuiltIn_Print_Area_1_1_1">"$#REF !.$A$1:$E$2"</definedName>
    <definedName name="Excel_BuiltIn_Print_Area_10_1">NA()</definedName>
    <definedName name="Excel_BuiltIn_Print_Area_10_1_1">"$#REF !.$A$1:$F$2"</definedName>
    <definedName name="Excel_BuiltIn_Print_Area_12_1">"$#REF !.$A$1:$E$1"</definedName>
    <definedName name="Excel_BuiltIn_Print_Area_12_1_1">NA()</definedName>
    <definedName name="Excel_BuiltIn_Print_Area_13_1">NA()</definedName>
    <definedName name="Excel_BuiltIn_Print_Area_13_1_1">NA()</definedName>
    <definedName name="Excel_BuiltIn_Print_Area_14_1_1">NA()</definedName>
    <definedName name="Excel_BuiltIn_Print_Area_16_1">"$#REF !.$A$1:$F$2"</definedName>
    <definedName name="Excel_BuiltIn_Print_Area_19">"$#REF !.$A$1:$E$2"</definedName>
    <definedName name="Excel_BuiltIn_Print_Area_21">"$#REF !.$A$1:$E$1"</definedName>
    <definedName name="Excel_BuiltIn_Print_Area_23">"$#REF !.$A$1:$F$2"</definedName>
    <definedName name="Excel_BuiltIn_Print_Area_3_1">NA()</definedName>
    <definedName name="Excel_BuiltIn_Print_Area_3_1_1">NA()</definedName>
    <definedName name="Excel_BuiltIn_Print_Area_4_1">NA()</definedName>
    <definedName name="Excel_BuiltIn_Print_Area_5_1">NA()</definedName>
    <definedName name="Excel_BuiltIn_Print_Area_5_1_1">NA()</definedName>
    <definedName name="Excel_BuiltIn_Print_Area_5_1_1_1">NA()</definedName>
    <definedName name="Excel_BuiltIn_Print_Area_5_1_1_1_1">NA()</definedName>
    <definedName name="Excel_BuiltIn_Print_Area_6_1">NA()</definedName>
    <definedName name="Excel_BuiltIn_Print_Area_7_1">"$#REF !.$A$1:$C$2"</definedName>
    <definedName name="Excel_BuiltIn_Print_Area_8_1">NA()</definedName>
    <definedName name="Excel_BuiltIn_Print_Area_8_1_1">"$#REF !.$A$1:$G$2"</definedName>
    <definedName name="Excel_BuiltIn_Print_Area_8_1_1_1">NA()</definedName>
    <definedName name="Excel_BuiltIn_Print_Area_9_1">NA()</definedName>
    <definedName name="Excel_BuiltIn_Print_Titles_1_11">NA()</definedName>
    <definedName name="Excel_BuiltIn_Print_Titles_8_1">NA()</definedName>
    <definedName name="sPath">NA()</definedName>
  </definedNames>
  <calcPr fullCalcOnLoad="1"/>
</workbook>
</file>

<file path=xl/sharedStrings.xml><?xml version="1.0" encoding="utf-8"?>
<sst xmlns="http://schemas.openxmlformats.org/spreadsheetml/2006/main" count="128" uniqueCount="80">
  <si>
    <t>Centre de gestion</t>
  </si>
  <si>
    <t>1 – Personnel et budget</t>
  </si>
  <si>
    <t>2 – Aide à l'archivage</t>
  </si>
  <si>
    <t>3 - Traitement</t>
  </si>
  <si>
    <t>4 – Action culturelle</t>
  </si>
  <si>
    <t>Personnels</t>
  </si>
  <si>
    <t xml:space="preserve">Personnels – ETP </t>
  </si>
  <si>
    <t>Charges de personnel</t>
  </si>
  <si>
    <t>Crédits fonctionne-ment</t>
  </si>
  <si>
    <t xml:space="preserve">Crédits investisse-ment </t>
  </si>
  <si>
    <t>Subvention du conseil général</t>
  </si>
  <si>
    <t>Recettes</t>
  </si>
  <si>
    <t>Diagnostic – nombre d'institutions</t>
  </si>
  <si>
    <t>Diagnostic – jours d'intervention</t>
  </si>
  <si>
    <t>Intervention – nombre d'institutions</t>
  </si>
  <si>
    <t>Intervention –  jours d'intervention</t>
  </si>
  <si>
    <t>Maintenance – nombre d'institutions</t>
  </si>
  <si>
    <t>Maintenance – jours d'intervention</t>
  </si>
  <si>
    <t>Métrage linéaire éliminé</t>
  </si>
  <si>
    <t>Volume classé (ml)</t>
  </si>
  <si>
    <t>Volume classé (unités)</t>
  </si>
  <si>
    <t>Volume classé (heures)</t>
  </si>
  <si>
    <t>Expositions organisées par le service</t>
  </si>
  <si>
    <t>Nombre de visiteurs des expositions</t>
  </si>
  <si>
    <t>Expositions organisées avec le service</t>
  </si>
  <si>
    <t xml:space="preserve">Nombre de visiteurs des </t>
  </si>
  <si>
    <t>Nombre de scolaires rencontrés</t>
  </si>
  <si>
    <t>Ain</t>
  </si>
  <si>
    <t>Aisne</t>
  </si>
  <si>
    <t>n.c.</t>
  </si>
  <si>
    <t>Alpes-de-Haute-Provence</t>
  </si>
  <si>
    <t>Hautes-Alpes</t>
  </si>
  <si>
    <t>Alpes-Maritime</t>
  </si>
  <si>
    <t>Aube</t>
  </si>
  <si>
    <t>Bouches-du-Rhône</t>
  </si>
  <si>
    <t>Calvados</t>
  </si>
  <si>
    <t>Côte-d'Or</t>
  </si>
  <si>
    <t>Côtes d'Armor</t>
  </si>
  <si>
    <t>Dordogne</t>
  </si>
  <si>
    <t>Drôme</t>
  </si>
  <si>
    <t>Eure</t>
  </si>
  <si>
    <t>Finistère</t>
  </si>
  <si>
    <t>Hérault</t>
  </si>
  <si>
    <t>Isère</t>
  </si>
  <si>
    <t>Jura</t>
  </si>
  <si>
    <t>Landes</t>
  </si>
  <si>
    <t xml:space="preserve">Loire </t>
  </si>
  <si>
    <t>Loire-Atlantique</t>
  </si>
  <si>
    <t>Lozère</t>
  </si>
  <si>
    <t>Manche</t>
  </si>
  <si>
    <t>3 821, 05</t>
  </si>
  <si>
    <t>Mayenne</t>
  </si>
  <si>
    <t xml:space="preserve">Nord </t>
  </si>
  <si>
    <t>Oise</t>
  </si>
  <si>
    <t>Puy-de-Dôme</t>
  </si>
  <si>
    <t>Pyrénées-Atlantiques</t>
  </si>
  <si>
    <t>Hautes-Pyrénées</t>
  </si>
  <si>
    <t>27 402, 45</t>
  </si>
  <si>
    <t>21 424, 76</t>
  </si>
  <si>
    <t>Bas-Rhin</t>
  </si>
  <si>
    <t>Haut-Rhin</t>
  </si>
  <si>
    <t>Rhône</t>
  </si>
  <si>
    <t xml:space="preserve">Saône-et-Loire </t>
  </si>
  <si>
    <t>Savoie</t>
  </si>
  <si>
    <t>Haute-Savoie</t>
  </si>
  <si>
    <t>Île-de-France</t>
  </si>
  <si>
    <t>Seine-Maritime</t>
  </si>
  <si>
    <t>144 400.34 €</t>
  </si>
  <si>
    <t>Seine-et-Marne</t>
  </si>
  <si>
    <t>Var</t>
  </si>
  <si>
    <t xml:space="preserve">Vendée </t>
  </si>
  <si>
    <t xml:space="preserve">Vienne </t>
  </si>
  <si>
    <t>Vosges</t>
  </si>
  <si>
    <t xml:space="preserve">Yonne </t>
  </si>
  <si>
    <t>5, 5</t>
  </si>
  <si>
    <t>TOTAL – 39 CdG</t>
  </si>
  <si>
    <t>Moyenne</t>
  </si>
  <si>
    <t>Médiane</t>
  </si>
  <si>
    <t>Maximum</t>
  </si>
  <si>
    <t>Minimum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</si>
</sst>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"/>
    <numFmt numFmtId="167" formatCode="#,##0\ [$€-40C];[RED]\-#,##0\ [$€-40C]"/>
    <numFmt numFmtId="168" formatCode="#,##0.00\ [$€-40C];[RED]\-#,##0.00\ [$€-40C]"/>
    <numFmt numFmtId="169" formatCode="#,##0.00"/>
    <numFmt numFmtId="170" formatCode="0%"/>
    <numFmt numFmtId="171" formatCode="00"/>
    <numFmt numFmtId="172" formatCode="#,##0.0"/>
  </numFmts>
  <fonts count="23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9"/>
      <name val="Times New Roman"/>
      <family val="1"/>
    </font>
    <font>
      <i/>
      <sz val="10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40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5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164" fontId="20" fillId="8" borderId="10" xfId="0" applyFont="1" applyFill="1" applyBorder="1" applyAlignment="1">
      <alignment horizontal="center" vertical="center"/>
    </xf>
    <xf numFmtId="165" fontId="20" fillId="8" borderId="10" xfId="0" applyNumberFormat="1" applyFont="1" applyFill="1" applyBorder="1" applyAlignment="1">
      <alignment horizontal="center" wrapText="1"/>
    </xf>
    <xf numFmtId="165" fontId="21" fillId="0" borderId="0" xfId="0" applyNumberFormat="1" applyFont="1" applyAlignment="1">
      <alignment horizontal="center" wrapText="1"/>
    </xf>
    <xf numFmtId="165" fontId="19" fillId="8" borderId="10" xfId="0" applyNumberFormat="1" applyFont="1" applyFill="1" applyBorder="1" applyAlignment="1">
      <alignment horizontal="center" vertical="center" wrapText="1"/>
    </xf>
    <xf numFmtId="171" fontId="19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right"/>
    </xf>
    <xf numFmtId="167" fontId="19" fillId="0" borderId="10" xfId="0" applyNumberFormat="1" applyFont="1" applyBorder="1" applyAlignment="1">
      <alignment horizontal="right"/>
    </xf>
    <xf numFmtId="172" fontId="19" fillId="0" borderId="10" xfId="0" applyNumberFormat="1" applyFont="1" applyBorder="1" applyAlignment="1">
      <alignment horizontal="right"/>
    </xf>
    <xf numFmtId="167" fontId="22" fillId="0" borderId="10" xfId="0" applyNumberFormat="1" applyFont="1" applyBorder="1" applyAlignment="1">
      <alignment horizontal="right"/>
    </xf>
    <xf numFmtId="171" fontId="19" fillId="24" borderId="10" xfId="0" applyNumberFormat="1" applyFont="1" applyFill="1" applyBorder="1" applyAlignment="1">
      <alignment horizontal="center"/>
    </xf>
    <xf numFmtId="164" fontId="19" fillId="24" borderId="10" xfId="0" applyFont="1" applyFill="1" applyBorder="1" applyAlignment="1">
      <alignment/>
    </xf>
    <xf numFmtId="164" fontId="19" fillId="24" borderId="10" xfId="0" applyFont="1" applyFill="1" applyBorder="1" applyAlignment="1">
      <alignment horizontal="right"/>
    </xf>
    <xf numFmtId="167" fontId="19" fillId="24" borderId="10" xfId="0" applyNumberFormat="1" applyFont="1" applyFill="1" applyBorder="1" applyAlignment="1">
      <alignment horizontal="right"/>
    </xf>
    <xf numFmtId="172" fontId="19" fillId="24" borderId="10" xfId="0" applyNumberFormat="1" applyFont="1" applyFill="1" applyBorder="1" applyAlignment="1">
      <alignment horizontal="right"/>
    </xf>
    <xf numFmtId="164" fontId="19" fillId="0" borderId="0" xfId="0" applyFont="1" applyFill="1" applyAlignment="1">
      <alignment/>
    </xf>
    <xf numFmtId="172" fontId="22" fillId="0" borderId="10" xfId="0" applyNumberFormat="1" applyFont="1" applyBorder="1" applyAlignment="1">
      <alignment horizontal="right"/>
    </xf>
    <xf numFmtId="164" fontId="22" fillId="0" borderId="10" xfId="0" applyFont="1" applyBorder="1" applyAlignment="1">
      <alignment horizontal="right"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9" fontId="19" fillId="0" borderId="10" xfId="0" applyNumberFormat="1" applyFont="1" applyBorder="1" applyAlignment="1">
      <alignment horizontal="right"/>
    </xf>
    <xf numFmtId="167" fontId="19" fillId="0" borderId="10" xfId="0" applyNumberFormat="1" applyFont="1" applyBorder="1" applyAlignment="1">
      <alignment horizontal="right" wrapText="1"/>
    </xf>
    <xf numFmtId="164" fontId="19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right"/>
    </xf>
    <xf numFmtId="165" fontId="20" fillId="0" borderId="10" xfId="0" applyNumberFormat="1" applyFont="1" applyBorder="1" applyAlignment="1">
      <alignment/>
    </xf>
    <xf numFmtId="169" fontId="20" fillId="0" borderId="10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169" fontId="19" fillId="0" borderId="1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Normal_Numérisation et activités photo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">
      <pane xSplit="2" ySplit="2" topLeftCell="C28" activePane="bottomRight" state="frozen"/>
      <selection pane="topLeft" activeCell="A1" sqref="A1"/>
      <selection pane="topRight" activeCell="C1" sqref="C1"/>
      <selection pane="bottomLeft" activeCell="A28" sqref="A28"/>
      <selection pane="bottomRight" activeCell="D23" sqref="D23"/>
    </sheetView>
  </sheetViews>
  <sheetFormatPr defaultColWidth="12.57421875" defaultRowHeight="12.75"/>
  <cols>
    <col min="1" max="1" width="6.00390625" style="1" customWidth="1"/>
    <col min="2" max="2" width="20.28125" style="2" customWidth="1"/>
    <col min="3" max="3" width="9.57421875" style="3" customWidth="1"/>
    <col min="4" max="4" width="9.57421875" style="4" customWidth="1"/>
    <col min="5" max="5" width="10.421875" style="5" customWidth="1"/>
    <col min="6" max="6" width="11.00390625" style="4" customWidth="1"/>
    <col min="7" max="8" width="10.00390625" style="6" customWidth="1"/>
    <col min="9" max="9" width="10.421875" style="6" customWidth="1"/>
    <col min="10" max="10" width="11.28125" style="6" customWidth="1"/>
    <col min="11" max="11" width="11.7109375" style="7" customWidth="1"/>
    <col min="12" max="12" width="11.8515625" style="8" customWidth="1"/>
    <col min="13" max="13" width="11.7109375" style="4" customWidth="1"/>
    <col min="14" max="14" width="12.140625" style="8" customWidth="1"/>
    <col min="15" max="15" width="12.00390625" style="3" customWidth="1"/>
    <col min="16" max="16" width="18.140625" style="3" customWidth="1"/>
    <col min="17" max="17" width="15.28125" style="8" customWidth="1"/>
    <col min="18" max="18" width="15.00390625" style="3" customWidth="1"/>
    <col min="19" max="19" width="16.140625" style="8" customWidth="1"/>
    <col min="20" max="20" width="14.00390625" style="8" customWidth="1"/>
    <col min="21" max="21" width="14.140625" style="8" customWidth="1"/>
    <col min="22" max="22" width="13.421875" style="8" customWidth="1"/>
    <col min="23" max="23" width="11.28125" style="9" customWidth="1"/>
    <col min="24" max="24" width="11.8515625" style="8" customWidth="1"/>
    <col min="25" max="16384" width="11.8515625" style="4" customWidth="1"/>
  </cols>
  <sheetData>
    <row r="1" spans="1:24" s="12" customFormat="1" ht="13.5" customHeight="1">
      <c r="A1" s="10" t="s">
        <v>0</v>
      </c>
      <c r="B1" s="10"/>
      <c r="C1" s="11" t="s">
        <v>1</v>
      </c>
      <c r="D1" s="11"/>
      <c r="E1" s="11"/>
      <c r="F1" s="11"/>
      <c r="G1" s="11"/>
      <c r="H1" s="11"/>
      <c r="I1" s="11"/>
      <c r="J1" s="11" t="s">
        <v>2</v>
      </c>
      <c r="K1" s="11"/>
      <c r="L1" s="11"/>
      <c r="M1" s="11"/>
      <c r="N1" s="11"/>
      <c r="O1" s="11"/>
      <c r="P1" s="11" t="s">
        <v>3</v>
      </c>
      <c r="Q1" s="11"/>
      <c r="R1" s="11"/>
      <c r="S1" s="11"/>
      <c r="T1" s="11" t="s">
        <v>4</v>
      </c>
      <c r="U1" s="11"/>
      <c r="V1" s="11"/>
      <c r="W1" s="11"/>
      <c r="X1" s="11"/>
    </row>
    <row r="2" spans="1:24" s="12" customFormat="1" ht="36.75">
      <c r="A2" s="10"/>
      <c r="B2" s="10"/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  <c r="T2" s="13" t="s">
        <v>22</v>
      </c>
      <c r="U2" s="13" t="s">
        <v>23</v>
      </c>
      <c r="V2" s="13" t="s">
        <v>24</v>
      </c>
      <c r="W2" s="13" t="s">
        <v>25</v>
      </c>
      <c r="X2" s="13" t="s">
        <v>26</v>
      </c>
    </row>
    <row r="3" spans="1:24" ht="13.5">
      <c r="A3" s="14">
        <v>1</v>
      </c>
      <c r="B3" s="15" t="s">
        <v>27</v>
      </c>
      <c r="C3" s="16">
        <v>4</v>
      </c>
      <c r="D3" s="16">
        <v>3.68</v>
      </c>
      <c r="E3" s="17">
        <v>142200.48</v>
      </c>
      <c r="F3" s="17">
        <v>16564.56</v>
      </c>
      <c r="G3" s="17">
        <v>2780.13</v>
      </c>
      <c r="H3" s="17">
        <v>0</v>
      </c>
      <c r="I3" s="17">
        <v>130593.75</v>
      </c>
      <c r="J3" s="16">
        <v>10</v>
      </c>
      <c r="K3" s="16">
        <v>198.5</v>
      </c>
      <c r="L3" s="16">
        <v>17</v>
      </c>
      <c r="M3" s="16">
        <v>312.5</v>
      </c>
      <c r="N3" s="16">
        <v>17</v>
      </c>
      <c r="O3" s="16">
        <v>230</v>
      </c>
      <c r="P3" s="18">
        <v>404.92</v>
      </c>
      <c r="Q3" s="18">
        <v>859.55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</row>
    <row r="4" spans="1:24" ht="13.5">
      <c r="A4" s="14">
        <v>2</v>
      </c>
      <c r="B4" s="15" t="s">
        <v>28</v>
      </c>
      <c r="C4" s="16">
        <v>2</v>
      </c>
      <c r="D4" s="16">
        <v>1.1</v>
      </c>
      <c r="E4" s="19" t="s">
        <v>29</v>
      </c>
      <c r="F4" s="19" t="s">
        <v>29</v>
      </c>
      <c r="G4" s="19" t="s">
        <v>29</v>
      </c>
      <c r="H4" s="19" t="s">
        <v>29</v>
      </c>
      <c r="I4" s="19" t="s">
        <v>29</v>
      </c>
      <c r="J4" s="16">
        <v>6</v>
      </c>
      <c r="K4" s="16">
        <v>6</v>
      </c>
      <c r="L4" s="16">
        <v>9</v>
      </c>
      <c r="M4" s="16">
        <v>194</v>
      </c>
      <c r="N4" s="16">
        <v>1</v>
      </c>
      <c r="O4" s="16">
        <v>1</v>
      </c>
      <c r="P4" s="18">
        <v>140.4</v>
      </c>
      <c r="Q4" s="18">
        <v>225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</row>
    <row r="5" spans="1:24" ht="13.5">
      <c r="A5" s="14">
        <v>4</v>
      </c>
      <c r="B5" s="15" t="s">
        <v>30</v>
      </c>
      <c r="C5" s="16">
        <v>2</v>
      </c>
      <c r="D5" s="16">
        <v>1.1</v>
      </c>
      <c r="E5" s="17">
        <v>34517.01</v>
      </c>
      <c r="F5" s="17">
        <v>7848.23</v>
      </c>
      <c r="G5" s="17">
        <v>0</v>
      </c>
      <c r="H5" s="17">
        <v>0</v>
      </c>
      <c r="I5" s="17">
        <v>36980</v>
      </c>
      <c r="J5" s="16">
        <v>1</v>
      </c>
      <c r="K5" s="16">
        <v>0.5</v>
      </c>
      <c r="L5" s="16">
        <v>11</v>
      </c>
      <c r="M5" s="16">
        <v>125</v>
      </c>
      <c r="N5" s="16">
        <v>18</v>
      </c>
      <c r="O5" s="16">
        <v>27.5</v>
      </c>
      <c r="P5" s="18">
        <v>60.35</v>
      </c>
      <c r="Q5" s="18">
        <v>294.55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</row>
    <row r="6" spans="1:24" ht="13.5">
      <c r="A6" s="14">
        <v>5</v>
      </c>
      <c r="B6" s="15" t="s">
        <v>31</v>
      </c>
      <c r="C6" s="16">
        <v>2</v>
      </c>
      <c r="D6" s="16">
        <v>2</v>
      </c>
      <c r="E6" s="17">
        <v>23647.55</v>
      </c>
      <c r="F6" s="17">
        <v>10517.16</v>
      </c>
      <c r="G6" s="17">
        <v>3487.84</v>
      </c>
      <c r="H6" s="17">
        <v>0</v>
      </c>
      <c r="I6" s="17">
        <v>23250</v>
      </c>
      <c r="J6" s="16">
        <v>14</v>
      </c>
      <c r="K6" s="16">
        <v>10</v>
      </c>
      <c r="L6" s="16">
        <v>9</v>
      </c>
      <c r="M6" s="16">
        <v>135</v>
      </c>
      <c r="N6" s="16">
        <v>2</v>
      </c>
      <c r="O6" s="16">
        <v>3</v>
      </c>
      <c r="P6" s="18">
        <v>145.37</v>
      </c>
      <c r="Q6" s="18">
        <v>120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</row>
    <row r="7" spans="1:24" ht="13.5">
      <c r="A7" s="14">
        <v>6</v>
      </c>
      <c r="B7" s="15" t="s">
        <v>32</v>
      </c>
      <c r="C7" s="16">
        <v>2</v>
      </c>
      <c r="D7" s="16">
        <v>1.4</v>
      </c>
      <c r="E7" s="17">
        <v>77278</v>
      </c>
      <c r="F7" s="17">
        <v>35458.28</v>
      </c>
      <c r="G7" s="17">
        <v>777.3</v>
      </c>
      <c r="H7" s="17">
        <v>0</v>
      </c>
      <c r="I7" s="17">
        <v>83500</v>
      </c>
      <c r="J7" s="16">
        <v>13</v>
      </c>
      <c r="K7" s="16">
        <v>134</v>
      </c>
      <c r="L7" s="16">
        <v>10</v>
      </c>
      <c r="M7" s="16">
        <v>93.5</v>
      </c>
      <c r="N7" s="16">
        <v>4</v>
      </c>
      <c r="O7" s="16">
        <v>43</v>
      </c>
      <c r="P7" s="18">
        <v>215.9</v>
      </c>
      <c r="Q7" s="18">
        <v>249.8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</row>
    <row r="8" spans="1:24" ht="13.5">
      <c r="A8" s="14">
        <v>10</v>
      </c>
      <c r="B8" s="15" t="s">
        <v>33</v>
      </c>
      <c r="C8" s="16">
        <v>3</v>
      </c>
      <c r="D8" s="16">
        <v>2.05</v>
      </c>
      <c r="E8" s="17">
        <v>39675.79</v>
      </c>
      <c r="F8" s="17">
        <v>4365.25</v>
      </c>
      <c r="G8" s="17">
        <v>1593.32</v>
      </c>
      <c r="H8" s="17">
        <v>0</v>
      </c>
      <c r="I8" s="17">
        <v>43955</v>
      </c>
      <c r="J8" s="16">
        <v>21</v>
      </c>
      <c r="K8" s="16">
        <v>11.5</v>
      </c>
      <c r="L8" s="16">
        <v>13</v>
      </c>
      <c r="M8" s="16">
        <v>165</v>
      </c>
      <c r="N8" s="16">
        <v>0</v>
      </c>
      <c r="O8" s="16">
        <v>0</v>
      </c>
      <c r="P8" s="18">
        <v>305.47</v>
      </c>
      <c r="Q8" s="18">
        <v>38.75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</row>
    <row r="9" spans="1:24" ht="13.5">
      <c r="A9" s="14">
        <v>13</v>
      </c>
      <c r="B9" s="15" t="s">
        <v>34</v>
      </c>
      <c r="C9" s="16">
        <v>7</v>
      </c>
      <c r="D9" s="16">
        <v>6.4</v>
      </c>
      <c r="E9" s="19" t="s">
        <v>29</v>
      </c>
      <c r="F9" s="19" t="s">
        <v>29</v>
      </c>
      <c r="G9" s="19" t="s">
        <v>29</v>
      </c>
      <c r="H9" s="19" t="s">
        <v>29</v>
      </c>
      <c r="I9" s="17">
        <v>197850</v>
      </c>
      <c r="J9" s="16">
        <v>13</v>
      </c>
      <c r="K9" s="16">
        <v>431</v>
      </c>
      <c r="L9" s="16">
        <v>32</v>
      </c>
      <c r="M9" s="16">
        <v>709.5</v>
      </c>
      <c r="N9" s="16">
        <v>0</v>
      </c>
      <c r="O9" s="16">
        <v>0</v>
      </c>
      <c r="P9" s="18">
        <v>540.35</v>
      </c>
      <c r="Q9" s="18">
        <v>502.34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</row>
    <row r="10" spans="1:24" ht="13.5">
      <c r="A10" s="14">
        <v>14</v>
      </c>
      <c r="B10" s="15" t="s">
        <v>35</v>
      </c>
      <c r="C10" s="16">
        <v>1</v>
      </c>
      <c r="D10" s="16">
        <v>1</v>
      </c>
      <c r="E10" s="17">
        <v>29504.98</v>
      </c>
      <c r="F10" s="17">
        <v>346.84</v>
      </c>
      <c r="G10" s="17">
        <v>868.77</v>
      </c>
      <c r="H10" s="17">
        <v>0</v>
      </c>
      <c r="I10" s="17">
        <v>15840</v>
      </c>
      <c r="J10" s="16">
        <v>20</v>
      </c>
      <c r="K10" s="16">
        <v>20</v>
      </c>
      <c r="L10" s="16">
        <v>6</v>
      </c>
      <c r="M10" s="16">
        <v>100</v>
      </c>
      <c r="N10" s="16">
        <v>0</v>
      </c>
      <c r="O10" s="16">
        <v>0</v>
      </c>
      <c r="P10" s="18">
        <v>38.25</v>
      </c>
      <c r="Q10" s="18">
        <v>107.64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</row>
    <row r="11" spans="1:24" ht="13.5">
      <c r="A11" s="14">
        <v>21</v>
      </c>
      <c r="B11" s="15" t="s">
        <v>36</v>
      </c>
      <c r="C11" s="16">
        <v>4</v>
      </c>
      <c r="D11" s="16">
        <v>1.71</v>
      </c>
      <c r="E11" s="17">
        <v>73508.37</v>
      </c>
      <c r="F11" s="17">
        <v>14588.3</v>
      </c>
      <c r="G11" s="17">
        <v>1834</v>
      </c>
      <c r="H11" s="17">
        <v>0</v>
      </c>
      <c r="I11" s="17">
        <v>85011.07</v>
      </c>
      <c r="J11" s="16">
        <v>8</v>
      </c>
      <c r="K11" s="16">
        <v>148</v>
      </c>
      <c r="L11" s="16">
        <v>8</v>
      </c>
      <c r="M11" s="16">
        <v>142.5</v>
      </c>
      <c r="N11" s="16">
        <v>11</v>
      </c>
      <c r="O11" s="16">
        <v>119.5</v>
      </c>
      <c r="P11" s="18">
        <v>157.9</v>
      </c>
      <c r="Q11" s="18">
        <v>294.35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</row>
    <row r="12" spans="1:24" ht="13.5">
      <c r="A12" s="14">
        <v>22</v>
      </c>
      <c r="B12" s="15" t="s">
        <v>37</v>
      </c>
      <c r="C12" s="16">
        <v>7</v>
      </c>
      <c r="D12" s="16">
        <v>6</v>
      </c>
      <c r="E12" s="17">
        <v>164000</v>
      </c>
      <c r="F12" s="17">
        <v>29000</v>
      </c>
      <c r="G12" s="17">
        <v>0</v>
      </c>
      <c r="H12" s="17">
        <v>0</v>
      </c>
      <c r="I12" s="17">
        <v>195000</v>
      </c>
      <c r="J12" s="16">
        <v>25</v>
      </c>
      <c r="K12" s="16">
        <v>12.5</v>
      </c>
      <c r="L12" s="16">
        <v>9</v>
      </c>
      <c r="M12" s="16">
        <v>202</v>
      </c>
      <c r="N12" s="16">
        <v>18</v>
      </c>
      <c r="O12" s="16">
        <v>147</v>
      </c>
      <c r="P12" s="18">
        <v>234.03</v>
      </c>
      <c r="Q12" s="18">
        <v>593.05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</row>
    <row r="13" spans="1:24" ht="13.5">
      <c r="A13" s="14">
        <v>24</v>
      </c>
      <c r="B13" s="15" t="s">
        <v>38</v>
      </c>
      <c r="C13" s="16">
        <v>2</v>
      </c>
      <c r="D13" s="16">
        <v>2</v>
      </c>
      <c r="E13" s="17">
        <v>69212</v>
      </c>
      <c r="F13" s="17">
        <v>9267</v>
      </c>
      <c r="G13" s="17">
        <v>2.42</v>
      </c>
      <c r="H13" s="17">
        <v>0</v>
      </c>
      <c r="I13" s="17">
        <v>57366</v>
      </c>
      <c r="J13" s="16">
        <v>16</v>
      </c>
      <c r="K13" s="16">
        <v>16</v>
      </c>
      <c r="L13" s="16">
        <v>17</v>
      </c>
      <c r="M13" s="16">
        <v>209</v>
      </c>
      <c r="N13" s="16">
        <v>31</v>
      </c>
      <c r="O13" s="16">
        <v>92</v>
      </c>
      <c r="P13" s="18">
        <v>290.4</v>
      </c>
      <c r="Q13" s="18">
        <v>542.8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</row>
    <row r="14" spans="1:24" ht="13.5">
      <c r="A14" s="20">
        <v>26</v>
      </c>
      <c r="B14" s="21" t="s">
        <v>39</v>
      </c>
      <c r="C14" s="22"/>
      <c r="D14" s="22"/>
      <c r="E14" s="23"/>
      <c r="F14" s="23"/>
      <c r="G14" s="23"/>
      <c r="H14" s="23"/>
      <c r="I14" s="23"/>
      <c r="J14" s="22"/>
      <c r="K14" s="22"/>
      <c r="L14" s="22"/>
      <c r="M14" s="22"/>
      <c r="N14" s="22"/>
      <c r="O14" s="22"/>
      <c r="P14" s="24"/>
      <c r="Q14" s="24"/>
      <c r="R14" s="22"/>
      <c r="S14" s="22"/>
      <c r="T14" s="22"/>
      <c r="U14" s="22"/>
      <c r="V14" s="22"/>
      <c r="W14" s="22"/>
      <c r="X14" s="22"/>
    </row>
    <row r="15" spans="1:24" ht="13.5">
      <c r="A15" s="14">
        <v>27</v>
      </c>
      <c r="B15" s="15" t="s">
        <v>40</v>
      </c>
      <c r="C15" s="16">
        <v>3</v>
      </c>
      <c r="D15" s="16">
        <v>2.8</v>
      </c>
      <c r="E15" s="17">
        <v>113049.54</v>
      </c>
      <c r="F15" s="19" t="s">
        <v>29</v>
      </c>
      <c r="G15" s="17">
        <v>0</v>
      </c>
      <c r="H15" s="17">
        <v>0</v>
      </c>
      <c r="I15" s="17">
        <v>76850</v>
      </c>
      <c r="J15" s="16">
        <v>21</v>
      </c>
      <c r="K15" s="16">
        <v>21</v>
      </c>
      <c r="L15" s="16">
        <v>16</v>
      </c>
      <c r="M15" s="16">
        <v>311</v>
      </c>
      <c r="N15" s="16">
        <v>3</v>
      </c>
      <c r="O15" s="16">
        <v>35</v>
      </c>
      <c r="P15" s="18">
        <v>523.8</v>
      </c>
      <c r="Q15" s="18">
        <v>592.45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13.5">
      <c r="A16" s="14">
        <v>29</v>
      </c>
      <c r="B16" s="15" t="s">
        <v>41</v>
      </c>
      <c r="C16" s="16">
        <v>4</v>
      </c>
      <c r="D16" s="16">
        <v>3.8</v>
      </c>
      <c r="E16" s="17">
        <v>132078.1</v>
      </c>
      <c r="F16" s="19" t="s">
        <v>29</v>
      </c>
      <c r="G16" s="19" t="s">
        <v>29</v>
      </c>
      <c r="H16" s="17">
        <v>0</v>
      </c>
      <c r="I16" s="17">
        <v>141603</v>
      </c>
      <c r="J16" s="16">
        <v>32</v>
      </c>
      <c r="K16" s="16">
        <v>4.65</v>
      </c>
      <c r="L16" s="16">
        <v>12</v>
      </c>
      <c r="M16" s="16">
        <v>297</v>
      </c>
      <c r="N16" s="16">
        <v>19</v>
      </c>
      <c r="O16" s="16">
        <v>320</v>
      </c>
      <c r="P16" s="18">
        <v>357.35</v>
      </c>
      <c r="Q16" s="18">
        <v>708.5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ht="13.5">
      <c r="A17" s="14">
        <v>34</v>
      </c>
      <c r="B17" s="15" t="s">
        <v>42</v>
      </c>
      <c r="C17" s="16">
        <v>8</v>
      </c>
      <c r="D17" s="16">
        <v>6.3</v>
      </c>
      <c r="E17" s="17">
        <v>231401</v>
      </c>
      <c r="F17" s="17">
        <v>45923</v>
      </c>
      <c r="G17" s="17">
        <v>16151</v>
      </c>
      <c r="H17" s="17">
        <v>100000</v>
      </c>
      <c r="I17" s="17">
        <v>91160</v>
      </c>
      <c r="J17" s="16">
        <v>14</v>
      </c>
      <c r="K17" s="16">
        <v>13</v>
      </c>
      <c r="L17" s="16">
        <v>13</v>
      </c>
      <c r="M17" s="16">
        <v>620</v>
      </c>
      <c r="N17" s="16">
        <v>4</v>
      </c>
      <c r="O17" s="16">
        <v>54</v>
      </c>
      <c r="P17" s="18">
        <v>530.3</v>
      </c>
      <c r="Q17" s="18">
        <v>756.5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</row>
    <row r="18" spans="1:24" ht="13.5">
      <c r="A18" s="14">
        <v>38</v>
      </c>
      <c r="B18" s="15" t="s">
        <v>43</v>
      </c>
      <c r="C18" s="16">
        <v>3</v>
      </c>
      <c r="D18" s="16">
        <v>2.6</v>
      </c>
      <c r="E18" s="17">
        <v>124793.75</v>
      </c>
      <c r="F18" s="17">
        <v>6802.36</v>
      </c>
      <c r="G18" s="17">
        <v>0</v>
      </c>
      <c r="H18" s="17">
        <v>0</v>
      </c>
      <c r="I18" s="17">
        <v>69929</v>
      </c>
      <c r="J18" s="16">
        <v>14</v>
      </c>
      <c r="K18" s="16">
        <v>14</v>
      </c>
      <c r="L18" s="16">
        <v>25</v>
      </c>
      <c r="M18" s="16">
        <v>374.5</v>
      </c>
      <c r="N18" s="16">
        <v>4</v>
      </c>
      <c r="O18" s="16">
        <v>6</v>
      </c>
      <c r="P18" s="18">
        <v>555.98</v>
      </c>
      <c r="Q18" s="18">
        <v>349.05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</row>
    <row r="19" spans="1:25" ht="13.5" customHeight="1">
      <c r="A19" s="14">
        <v>39</v>
      </c>
      <c r="B19" s="15" t="s">
        <v>44</v>
      </c>
      <c r="C19" s="16">
        <v>1</v>
      </c>
      <c r="D19" s="16">
        <v>1</v>
      </c>
      <c r="E19" s="19" t="s">
        <v>29</v>
      </c>
      <c r="F19" s="19" t="s">
        <v>29</v>
      </c>
      <c r="G19" s="19" t="s">
        <v>29</v>
      </c>
      <c r="H19" s="19" t="s">
        <v>29</v>
      </c>
      <c r="I19" s="17">
        <v>26313.5</v>
      </c>
      <c r="J19" s="16">
        <v>19</v>
      </c>
      <c r="K19" s="16">
        <v>9.5</v>
      </c>
      <c r="L19" s="16">
        <v>13</v>
      </c>
      <c r="M19" s="16">
        <v>129</v>
      </c>
      <c r="N19" s="16">
        <v>0</v>
      </c>
      <c r="O19" s="16">
        <v>0</v>
      </c>
      <c r="P19" s="18">
        <v>72.75</v>
      </c>
      <c r="Q19" s="18">
        <v>276.5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25"/>
    </row>
    <row r="20" spans="1:25" ht="13.5" customHeight="1">
      <c r="A20" s="14">
        <v>40</v>
      </c>
      <c r="B20" s="15" t="s">
        <v>45</v>
      </c>
      <c r="C20" s="16">
        <v>4</v>
      </c>
      <c r="D20" s="16">
        <v>3.9</v>
      </c>
      <c r="E20" s="17">
        <v>133430</v>
      </c>
      <c r="F20" s="17">
        <v>21678</v>
      </c>
      <c r="G20" s="17">
        <v>0</v>
      </c>
      <c r="H20" s="17">
        <v>0</v>
      </c>
      <c r="I20" s="17">
        <v>126848</v>
      </c>
      <c r="J20" s="16">
        <v>18</v>
      </c>
      <c r="K20" s="16">
        <v>341</v>
      </c>
      <c r="L20" s="16">
        <v>23</v>
      </c>
      <c r="M20" s="16">
        <v>325</v>
      </c>
      <c r="N20" s="16">
        <v>44</v>
      </c>
      <c r="O20" s="16">
        <v>156</v>
      </c>
      <c r="P20" s="18">
        <v>493.65</v>
      </c>
      <c r="Q20" s="18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25"/>
    </row>
    <row r="21" spans="1:25" ht="13.5" customHeight="1">
      <c r="A21" s="14">
        <v>42</v>
      </c>
      <c r="B21" s="15" t="s">
        <v>46</v>
      </c>
      <c r="C21" s="16">
        <v>1</v>
      </c>
      <c r="D21" s="16">
        <v>0.6</v>
      </c>
      <c r="E21" s="17">
        <v>25800</v>
      </c>
      <c r="F21" s="17">
        <v>4500</v>
      </c>
      <c r="G21" s="17">
        <v>0</v>
      </c>
      <c r="H21" s="17">
        <v>0</v>
      </c>
      <c r="I21" s="17">
        <v>25808</v>
      </c>
      <c r="J21" s="16">
        <v>8</v>
      </c>
      <c r="K21" s="16">
        <v>4</v>
      </c>
      <c r="L21" s="16">
        <v>11</v>
      </c>
      <c r="M21" s="16">
        <v>75</v>
      </c>
      <c r="N21" s="16">
        <v>9</v>
      </c>
      <c r="O21" s="16">
        <v>14</v>
      </c>
      <c r="P21" s="18">
        <v>61.6</v>
      </c>
      <c r="Q21" s="26" t="s">
        <v>29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25"/>
    </row>
    <row r="22" spans="1:25" ht="13.5" customHeight="1">
      <c r="A22" s="14">
        <v>44</v>
      </c>
      <c r="B22" s="15" t="s">
        <v>47</v>
      </c>
      <c r="C22" s="16">
        <v>9</v>
      </c>
      <c r="D22" s="16">
        <v>8.7</v>
      </c>
      <c r="E22" s="17">
        <v>315721.77</v>
      </c>
      <c r="F22" s="17">
        <v>5712</v>
      </c>
      <c r="G22" s="17">
        <v>23774</v>
      </c>
      <c r="H22" s="17">
        <v>16164.99</v>
      </c>
      <c r="I22" s="17">
        <v>307271.37</v>
      </c>
      <c r="J22" s="16">
        <v>18</v>
      </c>
      <c r="K22" s="16">
        <v>18</v>
      </c>
      <c r="L22" s="16">
        <v>14</v>
      </c>
      <c r="M22" s="16">
        <v>837.5</v>
      </c>
      <c r="N22" s="16">
        <v>40</v>
      </c>
      <c r="O22" s="16">
        <v>809.5</v>
      </c>
      <c r="P22" s="18">
        <v>981.09</v>
      </c>
      <c r="Q22" s="18">
        <v>4097.37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25"/>
    </row>
    <row r="23" spans="1:25" ht="13.5" customHeight="1">
      <c r="A23" s="14">
        <v>48</v>
      </c>
      <c r="B23" s="15" t="s">
        <v>48</v>
      </c>
      <c r="C23" s="27" t="s">
        <v>29</v>
      </c>
      <c r="D23" s="27" t="s">
        <v>29</v>
      </c>
      <c r="E23" s="17">
        <v>32203</v>
      </c>
      <c r="F23" s="17">
        <v>3557</v>
      </c>
      <c r="G23" s="17">
        <v>0</v>
      </c>
      <c r="H23" s="17">
        <v>0</v>
      </c>
      <c r="I23" s="17">
        <v>32020</v>
      </c>
      <c r="J23" s="16">
        <v>6</v>
      </c>
      <c r="K23" s="16">
        <v>6</v>
      </c>
      <c r="L23" s="16">
        <v>10</v>
      </c>
      <c r="M23" s="16">
        <v>136</v>
      </c>
      <c r="N23" s="16">
        <v>0</v>
      </c>
      <c r="O23" s="16">
        <v>0</v>
      </c>
      <c r="P23" s="18">
        <v>55</v>
      </c>
      <c r="Q23" s="18">
        <v>250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15</v>
      </c>
      <c r="Y23" s="25"/>
    </row>
    <row r="24" spans="1:25" s="29" customFormat="1" ht="13.5">
      <c r="A24" s="14">
        <v>50</v>
      </c>
      <c r="B24" s="15" t="s">
        <v>49</v>
      </c>
      <c r="C24" s="16">
        <v>2</v>
      </c>
      <c r="D24" s="16">
        <v>2</v>
      </c>
      <c r="E24" s="17">
        <v>52344.36</v>
      </c>
      <c r="F24" s="17" t="s">
        <v>50</v>
      </c>
      <c r="G24" s="17">
        <v>0</v>
      </c>
      <c r="H24" s="17">
        <v>0</v>
      </c>
      <c r="I24" s="17">
        <v>64400</v>
      </c>
      <c r="J24" s="16">
        <v>11</v>
      </c>
      <c r="K24" s="16">
        <v>307</v>
      </c>
      <c r="L24" s="16">
        <v>11</v>
      </c>
      <c r="M24" s="16">
        <v>303</v>
      </c>
      <c r="N24" s="16">
        <v>1</v>
      </c>
      <c r="O24" s="16">
        <v>5</v>
      </c>
      <c r="P24" s="18">
        <v>220.2</v>
      </c>
      <c r="Q24" s="18">
        <v>528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28"/>
    </row>
    <row r="25" spans="1:25" ht="13.5">
      <c r="A25" s="14">
        <v>53</v>
      </c>
      <c r="B25" s="15" t="s">
        <v>51</v>
      </c>
      <c r="C25" s="16">
        <v>2</v>
      </c>
      <c r="D25" s="16">
        <v>2</v>
      </c>
      <c r="E25" s="17">
        <v>50600</v>
      </c>
      <c r="F25" s="19" t="s">
        <v>29</v>
      </c>
      <c r="G25" s="19" t="s">
        <v>29</v>
      </c>
      <c r="H25" s="19" t="s">
        <v>29</v>
      </c>
      <c r="I25" s="17">
        <v>47865.46</v>
      </c>
      <c r="J25" s="16">
        <v>6</v>
      </c>
      <c r="K25" s="16">
        <v>178</v>
      </c>
      <c r="L25" s="16">
        <v>11</v>
      </c>
      <c r="M25" s="16">
        <v>295</v>
      </c>
      <c r="N25" s="16">
        <v>1</v>
      </c>
      <c r="O25" s="16">
        <v>4</v>
      </c>
      <c r="P25" s="18">
        <v>207.2</v>
      </c>
      <c r="Q25" s="18">
        <v>375.2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25"/>
    </row>
    <row r="26" spans="1:25" ht="13.5">
      <c r="A26" s="14">
        <v>59</v>
      </c>
      <c r="B26" s="15" t="s">
        <v>52</v>
      </c>
      <c r="C26" s="16">
        <v>5</v>
      </c>
      <c r="D26" s="16">
        <v>5</v>
      </c>
      <c r="E26" s="17">
        <v>184375.7</v>
      </c>
      <c r="F26" s="17">
        <v>28855.24</v>
      </c>
      <c r="G26" s="17">
        <v>0</v>
      </c>
      <c r="H26" s="17">
        <v>0</v>
      </c>
      <c r="I26" s="17">
        <v>151578</v>
      </c>
      <c r="J26" s="16">
        <v>27</v>
      </c>
      <c r="K26" s="16">
        <v>53.5</v>
      </c>
      <c r="L26" s="16">
        <v>27</v>
      </c>
      <c r="M26" s="16">
        <v>389.53</v>
      </c>
      <c r="N26" s="16">
        <v>8</v>
      </c>
      <c r="O26" s="16">
        <v>117.54</v>
      </c>
      <c r="P26" s="18">
        <v>1103.48</v>
      </c>
      <c r="Q26" s="18">
        <v>1403.32</v>
      </c>
      <c r="R26" s="16">
        <v>0</v>
      </c>
      <c r="S26" s="16">
        <v>0</v>
      </c>
      <c r="T26" s="16">
        <v>0</v>
      </c>
      <c r="U26" s="16">
        <v>0</v>
      </c>
      <c r="V26" s="16">
        <v>1</v>
      </c>
      <c r="W26" s="16">
        <v>0</v>
      </c>
      <c r="X26" s="16">
        <v>0</v>
      </c>
      <c r="Y26" s="25"/>
    </row>
    <row r="27" spans="1:25" ht="13.5">
      <c r="A27" s="14">
        <v>60</v>
      </c>
      <c r="B27" s="15" t="s">
        <v>53</v>
      </c>
      <c r="C27" s="16">
        <v>5</v>
      </c>
      <c r="D27" s="16">
        <v>4.3</v>
      </c>
      <c r="E27" s="17">
        <v>105719.91</v>
      </c>
      <c r="F27" s="17">
        <v>50842.5</v>
      </c>
      <c r="G27" s="17">
        <v>0</v>
      </c>
      <c r="H27" s="17">
        <v>0</v>
      </c>
      <c r="I27" s="17">
        <v>145275.75</v>
      </c>
      <c r="J27" s="16">
        <v>4</v>
      </c>
      <c r="K27" s="16">
        <v>2</v>
      </c>
      <c r="L27" s="16">
        <v>15</v>
      </c>
      <c r="M27" s="16">
        <v>322.97</v>
      </c>
      <c r="N27" s="16">
        <v>17</v>
      </c>
      <c r="O27" s="16">
        <v>409.59</v>
      </c>
      <c r="P27" s="18">
        <v>413.65</v>
      </c>
      <c r="Q27" s="18">
        <v>608.69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30</v>
      </c>
      <c r="Y27" s="25"/>
    </row>
    <row r="28" spans="1:25" s="29" customFormat="1" ht="13.5">
      <c r="A28" s="14">
        <v>63</v>
      </c>
      <c r="B28" s="15" t="s">
        <v>54</v>
      </c>
      <c r="C28" s="16">
        <v>3</v>
      </c>
      <c r="D28" s="16">
        <v>3</v>
      </c>
      <c r="E28" s="17">
        <v>112875.07</v>
      </c>
      <c r="F28" s="17">
        <v>1290.98</v>
      </c>
      <c r="G28" s="17">
        <v>0</v>
      </c>
      <c r="H28" s="17" t="s">
        <v>29</v>
      </c>
      <c r="I28" s="17">
        <v>92820</v>
      </c>
      <c r="J28" s="16">
        <v>12</v>
      </c>
      <c r="K28" s="16">
        <v>4.5</v>
      </c>
      <c r="L28" s="16">
        <v>3</v>
      </c>
      <c r="M28" s="16">
        <v>525</v>
      </c>
      <c r="N28" s="16">
        <v>3</v>
      </c>
      <c r="O28" s="16">
        <v>44</v>
      </c>
      <c r="P28" s="18">
        <v>186.2</v>
      </c>
      <c r="Q28" s="18">
        <v>406.35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28"/>
    </row>
    <row r="29" spans="1:25" ht="13.5">
      <c r="A29" s="14">
        <v>64</v>
      </c>
      <c r="B29" s="15" t="s">
        <v>55</v>
      </c>
      <c r="C29" s="16">
        <v>2</v>
      </c>
      <c r="D29" s="16">
        <v>2</v>
      </c>
      <c r="E29" s="17">
        <v>69219.34</v>
      </c>
      <c r="F29" s="17">
        <v>11924.03</v>
      </c>
      <c r="G29" s="17">
        <v>0</v>
      </c>
      <c r="H29" s="17">
        <v>0</v>
      </c>
      <c r="I29" s="17">
        <v>61792.5</v>
      </c>
      <c r="J29" s="16">
        <v>33</v>
      </c>
      <c r="K29" s="16">
        <v>1915</v>
      </c>
      <c r="L29" s="16">
        <v>16</v>
      </c>
      <c r="M29" s="16">
        <v>297.5</v>
      </c>
      <c r="N29" s="16">
        <v>4</v>
      </c>
      <c r="O29" s="16">
        <v>14.5</v>
      </c>
      <c r="P29" s="18">
        <v>204.56</v>
      </c>
      <c r="Q29" s="18">
        <v>351.95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25"/>
    </row>
    <row r="30" spans="1:24" ht="13.5">
      <c r="A30" s="14">
        <v>65</v>
      </c>
      <c r="B30" s="15" t="s">
        <v>56</v>
      </c>
      <c r="C30" s="16">
        <v>1</v>
      </c>
      <c r="D30" s="16">
        <v>0.8</v>
      </c>
      <c r="E30" s="17" t="s">
        <v>57</v>
      </c>
      <c r="F30" s="17">
        <v>1404.74</v>
      </c>
      <c r="G30" s="17">
        <v>0</v>
      </c>
      <c r="H30" s="17">
        <v>0</v>
      </c>
      <c r="I30" s="17" t="s">
        <v>58</v>
      </c>
      <c r="J30" s="16">
        <v>16</v>
      </c>
      <c r="K30" s="16">
        <v>147</v>
      </c>
      <c r="L30" s="16">
        <v>16</v>
      </c>
      <c r="M30" s="16">
        <v>69.5</v>
      </c>
      <c r="N30" s="16">
        <v>3</v>
      </c>
      <c r="O30" s="16">
        <v>6</v>
      </c>
      <c r="P30" s="18">
        <v>58.5</v>
      </c>
      <c r="Q30" s="26" t="s">
        <v>29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</row>
    <row r="31" spans="1:24" ht="13.5">
      <c r="A31" s="14">
        <v>67</v>
      </c>
      <c r="B31" s="15" t="s">
        <v>59</v>
      </c>
      <c r="C31" s="16">
        <v>3</v>
      </c>
      <c r="D31" s="16">
        <v>2.7</v>
      </c>
      <c r="E31" s="19" t="s">
        <v>29</v>
      </c>
      <c r="F31" s="19" t="s">
        <v>29</v>
      </c>
      <c r="G31" s="19" t="s">
        <v>29</v>
      </c>
      <c r="H31" s="17">
        <v>0</v>
      </c>
      <c r="I31" s="17">
        <v>0</v>
      </c>
      <c r="J31" s="16">
        <v>9</v>
      </c>
      <c r="K31" s="16">
        <v>4.5</v>
      </c>
      <c r="L31" s="16">
        <v>33</v>
      </c>
      <c r="M31" s="16">
        <v>136.5</v>
      </c>
      <c r="N31" s="16">
        <v>21</v>
      </c>
      <c r="O31" s="16">
        <v>176.5</v>
      </c>
      <c r="P31" s="18">
        <v>408.05</v>
      </c>
      <c r="Q31" s="18">
        <v>1017.03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4</v>
      </c>
    </row>
    <row r="32" spans="1:24" ht="13.5">
      <c r="A32" s="14">
        <v>68</v>
      </c>
      <c r="B32" s="15" t="s">
        <v>60</v>
      </c>
      <c r="C32" s="16">
        <v>3</v>
      </c>
      <c r="D32" s="16">
        <v>3</v>
      </c>
      <c r="E32" s="19" t="s">
        <v>29</v>
      </c>
      <c r="F32" s="19" t="s">
        <v>29</v>
      </c>
      <c r="G32" s="19" t="s">
        <v>29</v>
      </c>
      <c r="H32" s="19" t="s">
        <v>29</v>
      </c>
      <c r="I32" s="19" t="s">
        <v>29</v>
      </c>
      <c r="J32" s="16">
        <v>10</v>
      </c>
      <c r="K32" s="16">
        <v>5</v>
      </c>
      <c r="L32" s="16">
        <v>40</v>
      </c>
      <c r="M32" s="27" t="s">
        <v>29</v>
      </c>
      <c r="N32" s="27" t="s">
        <v>29</v>
      </c>
      <c r="O32" s="27" t="s">
        <v>29</v>
      </c>
      <c r="P32" s="18">
        <v>231.32</v>
      </c>
      <c r="Q32" s="18">
        <v>387.67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</row>
    <row r="33" spans="1:24" ht="13.5">
      <c r="A33" s="14">
        <v>69</v>
      </c>
      <c r="B33" s="15" t="s">
        <v>61</v>
      </c>
      <c r="C33" s="16">
        <v>4</v>
      </c>
      <c r="D33" s="16">
        <v>3.6</v>
      </c>
      <c r="E33" s="19" t="s">
        <v>29</v>
      </c>
      <c r="F33" s="19" t="s">
        <v>29</v>
      </c>
      <c r="G33" s="19" t="s">
        <v>29</v>
      </c>
      <c r="H33" s="17">
        <v>0</v>
      </c>
      <c r="I33" s="17">
        <v>128240</v>
      </c>
      <c r="J33" s="16">
        <v>17</v>
      </c>
      <c r="K33" s="16">
        <v>462</v>
      </c>
      <c r="L33" s="16">
        <v>23</v>
      </c>
      <c r="M33" s="16">
        <v>458</v>
      </c>
      <c r="N33" s="16">
        <v>11</v>
      </c>
      <c r="O33" s="16">
        <v>99</v>
      </c>
      <c r="P33" s="18">
        <v>416.4</v>
      </c>
      <c r="Q33" s="18">
        <v>704.85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</row>
    <row r="34" spans="1:24" ht="13.5">
      <c r="A34" s="14">
        <v>71</v>
      </c>
      <c r="B34" s="15" t="s">
        <v>62</v>
      </c>
      <c r="C34" s="16">
        <v>4</v>
      </c>
      <c r="D34" s="16">
        <v>4</v>
      </c>
      <c r="E34" s="17">
        <v>106025.2</v>
      </c>
      <c r="F34" s="17">
        <v>19945.57</v>
      </c>
      <c r="G34" s="17">
        <v>0</v>
      </c>
      <c r="H34" s="17">
        <v>0</v>
      </c>
      <c r="I34" s="17">
        <v>178040.23</v>
      </c>
      <c r="J34" s="16">
        <v>67</v>
      </c>
      <c r="K34" s="16">
        <v>19.25</v>
      </c>
      <c r="L34" s="16">
        <v>26</v>
      </c>
      <c r="M34" s="16">
        <v>496</v>
      </c>
      <c r="N34" s="16">
        <v>9</v>
      </c>
      <c r="O34" s="16">
        <v>58.5</v>
      </c>
      <c r="P34" s="18">
        <v>639.62</v>
      </c>
      <c r="Q34" s="18">
        <v>1318.68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</row>
    <row r="35" spans="1:24" ht="13.5">
      <c r="A35" s="20">
        <v>73</v>
      </c>
      <c r="B35" s="21" t="s">
        <v>63</v>
      </c>
      <c r="C35" s="22"/>
      <c r="D35" s="22"/>
      <c r="E35" s="23"/>
      <c r="F35" s="23"/>
      <c r="G35" s="23"/>
      <c r="H35" s="23"/>
      <c r="I35" s="23"/>
      <c r="J35" s="22"/>
      <c r="K35" s="22"/>
      <c r="L35" s="22"/>
      <c r="M35" s="22"/>
      <c r="N35" s="22"/>
      <c r="O35" s="22"/>
      <c r="P35" s="24"/>
      <c r="Q35" s="24"/>
      <c r="R35" s="22"/>
      <c r="S35" s="22"/>
      <c r="T35" s="22"/>
      <c r="U35" s="22"/>
      <c r="V35" s="22"/>
      <c r="W35" s="22"/>
      <c r="X35" s="22"/>
    </row>
    <row r="36" spans="1:24" ht="13.5">
      <c r="A36" s="14">
        <v>74</v>
      </c>
      <c r="B36" s="15" t="s">
        <v>64</v>
      </c>
      <c r="C36" s="16">
        <v>6</v>
      </c>
      <c r="D36" s="16">
        <v>5.3</v>
      </c>
      <c r="E36" s="19" t="s">
        <v>29</v>
      </c>
      <c r="F36" s="19" t="s">
        <v>29</v>
      </c>
      <c r="G36" s="19" t="s">
        <v>29</v>
      </c>
      <c r="H36" s="19" t="s">
        <v>29</v>
      </c>
      <c r="I36" s="19" t="s">
        <v>29</v>
      </c>
      <c r="J36" s="16">
        <v>13</v>
      </c>
      <c r="K36" s="16">
        <v>10</v>
      </c>
      <c r="L36" s="16">
        <v>10</v>
      </c>
      <c r="M36" s="16">
        <v>365</v>
      </c>
      <c r="N36" s="16">
        <v>30</v>
      </c>
      <c r="O36" s="16">
        <v>538.5</v>
      </c>
      <c r="P36" s="18">
        <v>557.6</v>
      </c>
      <c r="Q36" s="18">
        <v>1008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</row>
    <row r="37" spans="1:24" ht="13.5">
      <c r="A37" s="14"/>
      <c r="B37" s="15" t="s">
        <v>65</v>
      </c>
      <c r="C37" s="16">
        <v>16</v>
      </c>
      <c r="D37" s="16">
        <v>14.94</v>
      </c>
      <c r="E37" s="17">
        <v>643237</v>
      </c>
      <c r="F37" s="17">
        <v>77436</v>
      </c>
      <c r="G37" s="17">
        <v>0</v>
      </c>
      <c r="H37" s="17">
        <v>0</v>
      </c>
      <c r="I37" s="17">
        <v>735260</v>
      </c>
      <c r="J37" s="16">
        <v>67</v>
      </c>
      <c r="K37" s="16">
        <v>33.5</v>
      </c>
      <c r="L37" s="16">
        <v>41</v>
      </c>
      <c r="M37" s="30">
        <v>1191.0375</v>
      </c>
      <c r="N37" s="16">
        <v>57</v>
      </c>
      <c r="O37" s="30">
        <v>1061.4375</v>
      </c>
      <c r="P37" s="18">
        <v>2102.42</v>
      </c>
      <c r="Q37" s="18">
        <v>2331.58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</row>
    <row r="38" spans="1:24" ht="13.5">
      <c r="A38" s="14">
        <v>76</v>
      </c>
      <c r="B38" s="15" t="s">
        <v>66</v>
      </c>
      <c r="C38" s="16">
        <v>4</v>
      </c>
      <c r="D38" s="16">
        <v>4</v>
      </c>
      <c r="E38" s="17">
        <v>125950.37</v>
      </c>
      <c r="F38" s="17">
        <v>18120.49</v>
      </c>
      <c r="G38" s="17">
        <v>0</v>
      </c>
      <c r="H38" s="17">
        <v>0</v>
      </c>
      <c r="I38" s="17" t="s">
        <v>67</v>
      </c>
      <c r="J38" s="16">
        <v>25</v>
      </c>
      <c r="K38" s="16">
        <v>677.5</v>
      </c>
      <c r="L38" s="16">
        <v>11</v>
      </c>
      <c r="M38" s="16">
        <v>333</v>
      </c>
      <c r="N38" s="16">
        <v>14</v>
      </c>
      <c r="O38" s="16">
        <v>344.5</v>
      </c>
      <c r="P38" s="18">
        <v>373.68</v>
      </c>
      <c r="Q38" s="18">
        <v>527.64</v>
      </c>
      <c r="R38" s="16">
        <v>0</v>
      </c>
      <c r="S38" s="16">
        <v>411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</row>
    <row r="39" spans="1:24" ht="13.5">
      <c r="A39" s="20">
        <v>77</v>
      </c>
      <c r="B39" s="21" t="s">
        <v>68</v>
      </c>
      <c r="C39" s="22"/>
      <c r="D39" s="22"/>
      <c r="E39" s="23"/>
      <c r="F39" s="23"/>
      <c r="G39" s="23"/>
      <c r="H39" s="23"/>
      <c r="I39" s="23"/>
      <c r="J39" s="22"/>
      <c r="K39" s="22"/>
      <c r="L39" s="22"/>
      <c r="M39" s="22"/>
      <c r="N39" s="22"/>
      <c r="O39" s="22"/>
      <c r="P39" s="24"/>
      <c r="Q39" s="24"/>
      <c r="R39" s="22"/>
      <c r="S39" s="22"/>
      <c r="T39" s="22"/>
      <c r="U39" s="22"/>
      <c r="V39" s="22"/>
      <c r="W39" s="22"/>
      <c r="X39" s="22"/>
    </row>
    <row r="40" spans="1:24" ht="13.5">
      <c r="A40" s="14">
        <v>83</v>
      </c>
      <c r="B40" s="15" t="s">
        <v>69</v>
      </c>
      <c r="C40" s="16">
        <v>6</v>
      </c>
      <c r="D40" s="16">
        <v>5.1</v>
      </c>
      <c r="E40" s="17">
        <v>148824.91</v>
      </c>
      <c r="F40" s="19" t="s">
        <v>29</v>
      </c>
      <c r="G40" s="19" t="s">
        <v>29</v>
      </c>
      <c r="H40" s="17">
        <v>0</v>
      </c>
      <c r="I40" s="17">
        <v>74125</v>
      </c>
      <c r="J40" s="16">
        <v>9</v>
      </c>
      <c r="K40" s="16">
        <v>7</v>
      </c>
      <c r="L40" s="16">
        <v>28</v>
      </c>
      <c r="M40" s="16">
        <v>346.5</v>
      </c>
      <c r="N40" s="16">
        <v>0</v>
      </c>
      <c r="O40" s="16">
        <v>0</v>
      </c>
      <c r="P40" s="26" t="s">
        <v>29</v>
      </c>
      <c r="Q40" s="26" t="s">
        <v>29</v>
      </c>
      <c r="R40" s="27" t="s">
        <v>29</v>
      </c>
      <c r="S40" s="27" t="s">
        <v>29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</row>
    <row r="41" spans="1:24" ht="13.5">
      <c r="A41" s="14">
        <v>85</v>
      </c>
      <c r="B41" s="15" t="s">
        <v>70</v>
      </c>
      <c r="C41" s="16">
        <v>5</v>
      </c>
      <c r="D41" s="16">
        <v>4.4</v>
      </c>
      <c r="E41" s="17">
        <v>157309.72</v>
      </c>
      <c r="F41" s="17">
        <v>2952.48</v>
      </c>
      <c r="G41" s="17">
        <v>0</v>
      </c>
      <c r="H41" s="17">
        <v>0</v>
      </c>
      <c r="I41" s="31">
        <v>97196.86</v>
      </c>
      <c r="J41" s="16">
        <v>12</v>
      </c>
      <c r="K41" s="16">
        <v>6</v>
      </c>
      <c r="L41" s="16">
        <v>20</v>
      </c>
      <c r="M41" s="16">
        <v>537</v>
      </c>
      <c r="N41" s="16">
        <v>4</v>
      </c>
      <c r="O41" s="16">
        <v>58</v>
      </c>
      <c r="P41" s="18">
        <v>352.1</v>
      </c>
      <c r="Q41" s="18">
        <v>843.47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</row>
    <row r="42" spans="1:24" ht="13.5">
      <c r="A42" s="14">
        <v>86</v>
      </c>
      <c r="B42" s="15" t="s">
        <v>71</v>
      </c>
      <c r="C42" s="16">
        <v>2</v>
      </c>
      <c r="D42" s="16">
        <v>2</v>
      </c>
      <c r="E42" s="17">
        <v>87296.11</v>
      </c>
      <c r="F42" s="17">
        <v>97656.58</v>
      </c>
      <c r="G42" s="17">
        <v>1034.69</v>
      </c>
      <c r="H42" s="17">
        <v>0</v>
      </c>
      <c r="I42" s="17">
        <v>53536.92</v>
      </c>
      <c r="J42" s="16">
        <v>6</v>
      </c>
      <c r="K42" s="16">
        <v>2.5</v>
      </c>
      <c r="L42" s="16">
        <v>17</v>
      </c>
      <c r="M42" s="16">
        <v>250</v>
      </c>
      <c r="N42" s="16">
        <v>6</v>
      </c>
      <c r="O42" s="16">
        <v>6.5</v>
      </c>
      <c r="P42" s="18">
        <v>82.49</v>
      </c>
      <c r="Q42" s="18">
        <v>67.92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</row>
    <row r="43" spans="1:24" ht="13.5">
      <c r="A43" s="14">
        <v>88</v>
      </c>
      <c r="B43" s="15" t="s">
        <v>72</v>
      </c>
      <c r="C43" s="16">
        <v>2</v>
      </c>
      <c r="D43" s="16">
        <v>2</v>
      </c>
      <c r="E43" s="17">
        <v>39737.08</v>
      </c>
      <c r="F43" s="17">
        <v>4328.15</v>
      </c>
      <c r="G43" s="17">
        <v>2241</v>
      </c>
      <c r="H43" s="17">
        <v>0</v>
      </c>
      <c r="I43" s="17">
        <v>44139.88</v>
      </c>
      <c r="J43" s="16">
        <v>10</v>
      </c>
      <c r="K43" s="16">
        <v>5</v>
      </c>
      <c r="L43" s="16">
        <v>17</v>
      </c>
      <c r="M43" s="16">
        <v>196</v>
      </c>
      <c r="N43" s="16">
        <v>0</v>
      </c>
      <c r="O43" s="16">
        <v>0</v>
      </c>
      <c r="P43" s="18">
        <v>280.79</v>
      </c>
      <c r="Q43" s="18">
        <v>148.91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</row>
    <row r="44" spans="1:24" ht="13.5">
      <c r="A44" s="14">
        <v>89</v>
      </c>
      <c r="B44" s="15" t="s">
        <v>73</v>
      </c>
      <c r="C44" s="16">
        <v>2</v>
      </c>
      <c r="D44" s="16">
        <v>2</v>
      </c>
      <c r="E44" s="17">
        <v>47911.44</v>
      </c>
      <c r="F44" s="17">
        <v>435.78</v>
      </c>
      <c r="G44" s="17">
        <v>0</v>
      </c>
      <c r="H44" s="17">
        <v>0</v>
      </c>
      <c r="I44" s="17">
        <v>27289</v>
      </c>
      <c r="J44" s="16">
        <v>11</v>
      </c>
      <c r="K44" s="16" t="s">
        <v>74</v>
      </c>
      <c r="L44" s="16">
        <v>5</v>
      </c>
      <c r="M44" s="16">
        <v>205.5</v>
      </c>
      <c r="N44" s="16">
        <v>0</v>
      </c>
      <c r="O44" s="16">
        <v>0</v>
      </c>
      <c r="P44" s="18">
        <v>57.86</v>
      </c>
      <c r="Q44" s="18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</row>
    <row r="45" spans="1:24" ht="13.5">
      <c r="A45" s="32"/>
      <c r="B45" s="32"/>
      <c r="C45" s="32"/>
      <c r="D45" s="32"/>
      <c r="E45" s="32"/>
      <c r="F45" s="32"/>
      <c r="G45" s="32"/>
      <c r="H45" s="32"/>
      <c r="I45" s="32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29" customFormat="1" ht="13.5">
      <c r="A46" s="33" t="s">
        <v>75</v>
      </c>
      <c r="B46" s="33"/>
      <c r="C46" s="34">
        <f>SUM(C3:C44)</f>
        <v>146</v>
      </c>
      <c r="D46" s="35">
        <f>SUM(D3:D44)</f>
        <v>130.28</v>
      </c>
      <c r="E46" s="36">
        <f>SUM(E3:E44)</f>
        <v>3693447.5500000003</v>
      </c>
      <c r="F46" s="36">
        <f>SUM(F3:F44)</f>
        <v>531320.52</v>
      </c>
      <c r="G46" s="36">
        <f>SUM(G3:G44)</f>
        <v>54544.47</v>
      </c>
      <c r="H46" s="36">
        <f>SUM(H3:H44)</f>
        <v>116164.99</v>
      </c>
      <c r="I46" s="36">
        <f>SUM(I3:I44)</f>
        <v>3668708.2899999996</v>
      </c>
      <c r="J46" s="34">
        <f>SUM(J3:J44)</f>
        <v>662</v>
      </c>
      <c r="K46" s="34">
        <f>SUM(K3:K44)</f>
        <v>5258.4</v>
      </c>
      <c r="L46" s="34">
        <f>SUM(L3:L44)</f>
        <v>648</v>
      </c>
      <c r="M46" s="34">
        <f>SUM(M3:M44)</f>
        <v>12210.0375</v>
      </c>
      <c r="N46" s="34">
        <f>SUM(N3:N44)</f>
        <v>414</v>
      </c>
      <c r="O46" s="34">
        <f>SUM(O3:O44)</f>
        <v>5001.0675</v>
      </c>
      <c r="P46" s="34">
        <f>SUM(P3:P44)</f>
        <v>14060.980000000001</v>
      </c>
      <c r="Q46" s="34">
        <f>SUM(Q3:Q44)</f>
        <v>22887.46</v>
      </c>
      <c r="R46" s="34">
        <f>SUM(R3:R44)</f>
        <v>0</v>
      </c>
      <c r="S46" s="34">
        <f>SUM(S3:S44)</f>
        <v>411</v>
      </c>
      <c r="T46" s="34">
        <f>SUM(T3:T44)</f>
        <v>0</v>
      </c>
      <c r="U46" s="34">
        <f>SUM(U3:U44)</f>
        <v>0</v>
      </c>
      <c r="V46" s="34">
        <f>SUM(V3:V44)</f>
        <v>1</v>
      </c>
      <c r="W46" s="34">
        <f>SUM(W3:W44)</f>
        <v>0</v>
      </c>
      <c r="X46" s="34">
        <f>SUM(X3:X44)</f>
        <v>49</v>
      </c>
    </row>
    <row r="47" spans="1:24" ht="13.5">
      <c r="A47" s="16" t="s">
        <v>76</v>
      </c>
      <c r="B47" s="16"/>
      <c r="C47" s="37">
        <f>AVERAGE(C3:C44)</f>
        <v>3.8421052631578947</v>
      </c>
      <c r="D47" s="38">
        <f>AVERAGE(D3:D44)</f>
        <v>3.428421052631579</v>
      </c>
      <c r="E47" s="39">
        <f>AVERAGE(E3:E44)</f>
        <v>119143.46935483871</v>
      </c>
      <c r="F47" s="39">
        <f>AVERAGE(F3:F44)</f>
        <v>19678.53777777778</v>
      </c>
      <c r="G47" s="39">
        <f>AVERAGE(G3:G44)</f>
        <v>1880.8437931034482</v>
      </c>
      <c r="H47" s="39">
        <f>AVERAGE(H3:H44)</f>
        <v>3630.1559375</v>
      </c>
      <c r="I47" s="39">
        <f>AVERAGE(I3:I44)</f>
        <v>107903.18499999998</v>
      </c>
      <c r="J47" s="37">
        <f>AVERAGE(J3:J44)</f>
        <v>16.974358974358974</v>
      </c>
      <c r="K47" s="37">
        <f>AVERAGE(K3:K44)</f>
        <v>138.37894736842105</v>
      </c>
      <c r="L47" s="37">
        <f>AVERAGE(L3:L44)</f>
        <v>16.615384615384617</v>
      </c>
      <c r="M47" s="37">
        <f>AVERAGE(M3:M44)</f>
        <v>321.31677631578947</v>
      </c>
      <c r="N47" s="37">
        <f>AVERAGE(N3:N44)</f>
        <v>10.894736842105264</v>
      </c>
      <c r="O47" s="37">
        <f>AVERAGE(O3:O44)</f>
        <v>131.6070394736842</v>
      </c>
      <c r="P47" s="37">
        <f>AVERAGE(P3:P44)</f>
        <v>370.02578947368426</v>
      </c>
      <c r="Q47" s="37">
        <f>AVERAGE(Q3:Q44)</f>
        <v>635.7627777777777</v>
      </c>
      <c r="R47" s="37">
        <f>AVERAGE(R3:R44)</f>
        <v>0</v>
      </c>
      <c r="S47" s="37">
        <f>AVERAGE(S3:S44)</f>
        <v>10.81578947368421</v>
      </c>
      <c r="T47" s="37">
        <f>AVERAGE(T3:T44)</f>
        <v>0</v>
      </c>
      <c r="U47" s="37">
        <f>AVERAGE(U3:U44)</f>
        <v>0</v>
      </c>
      <c r="V47" s="37">
        <f>AVERAGE(V3:V44)</f>
        <v>0.02564102564102564</v>
      </c>
      <c r="W47" s="37">
        <f>AVERAGE(W3:W44)</f>
        <v>0</v>
      </c>
      <c r="X47" s="37">
        <f>AVERAGE(X3:X44)</f>
        <v>1.2564102564102564</v>
      </c>
    </row>
    <row r="48" spans="1:24" ht="13.5">
      <c r="A48" s="16" t="s">
        <v>77</v>
      </c>
      <c r="B48" s="16"/>
      <c r="C48" s="37">
        <f>MEDIAN(C3:C44)</f>
        <v>3</v>
      </c>
      <c r="D48" s="38">
        <f>MEDIAN(D3:D44)</f>
        <v>2.75</v>
      </c>
      <c r="E48" s="39">
        <f>MEDIAN(E3:E44)</f>
        <v>105719.91</v>
      </c>
      <c r="F48" s="39">
        <f>MEDIAN(F3:F44)</f>
        <v>10517.16</v>
      </c>
      <c r="G48" s="39">
        <f>MEDIAN(G3:G44)</f>
        <v>0</v>
      </c>
      <c r="H48" s="39">
        <f>MEDIAN(H3:H44)</f>
        <v>0</v>
      </c>
      <c r="I48" s="39">
        <f>MEDIAN(I3:I44)</f>
        <v>75487.5</v>
      </c>
      <c r="J48" s="37">
        <f>MEDIAN(J3:J44)</f>
        <v>13</v>
      </c>
      <c r="K48" s="37">
        <f>MEDIAN(K3:K44)</f>
        <v>13.5</v>
      </c>
      <c r="L48" s="37">
        <f>MEDIAN(L3:L44)</f>
        <v>14</v>
      </c>
      <c r="M48" s="37">
        <f>MEDIAN(M3:M44)</f>
        <v>297.25</v>
      </c>
      <c r="N48" s="37">
        <f>MEDIAN(N3:N44)</f>
        <v>4</v>
      </c>
      <c r="O48" s="37">
        <f>MEDIAN(O3:O44)</f>
        <v>39</v>
      </c>
      <c r="P48" s="37">
        <f>MEDIAN(P3:P44)</f>
        <v>285.595</v>
      </c>
      <c r="Q48" s="37">
        <f>MEDIAN(Q3:Q44)</f>
        <v>454.345</v>
      </c>
      <c r="R48" s="37">
        <f>MEDIAN(R3:R44)</f>
        <v>0</v>
      </c>
      <c r="S48" s="37">
        <f>MEDIAN(S3:S44)</f>
        <v>0</v>
      </c>
      <c r="T48" s="37">
        <f>MEDIAN(T3:T44)</f>
        <v>0</v>
      </c>
      <c r="U48" s="37">
        <f>MEDIAN(U3:U44)</f>
        <v>0</v>
      </c>
      <c r="V48" s="37">
        <f>MEDIAN(V3:V44)</f>
        <v>0</v>
      </c>
      <c r="W48" s="37">
        <f>MEDIAN(W3:W44)</f>
        <v>0</v>
      </c>
      <c r="X48" s="37">
        <f>MEDIAN(X3:X44)</f>
        <v>0</v>
      </c>
    </row>
    <row r="49" spans="1:24" ht="13.5">
      <c r="A49" s="16" t="s">
        <v>78</v>
      </c>
      <c r="B49" s="16"/>
      <c r="C49" s="37">
        <f>MAX(C3:C44)</f>
        <v>16</v>
      </c>
      <c r="D49" s="38">
        <f>MAX(D3:D44)</f>
        <v>14.94</v>
      </c>
      <c r="E49" s="39">
        <f>MAX(E3:E44)</f>
        <v>643237</v>
      </c>
      <c r="F49" s="39">
        <f>MAX(F3:F44)</f>
        <v>97656.58</v>
      </c>
      <c r="G49" s="39">
        <f>MAX(G3:G44)</f>
        <v>23774</v>
      </c>
      <c r="H49" s="39">
        <f>MAX(H3:H44)</f>
        <v>100000</v>
      </c>
      <c r="I49" s="39">
        <f>MAX(I3:I44)</f>
        <v>735260</v>
      </c>
      <c r="J49" s="37">
        <f>MAX(J3:J44)</f>
        <v>67</v>
      </c>
      <c r="K49" s="37">
        <f>MAX(K3:K44)</f>
        <v>1915</v>
      </c>
      <c r="L49" s="37">
        <f>MAX(L3:L44)</f>
        <v>41</v>
      </c>
      <c r="M49" s="37">
        <f>MAX(M3:M44)</f>
        <v>1191.0375</v>
      </c>
      <c r="N49" s="37">
        <f>MAX(N3:N44)</f>
        <v>57</v>
      </c>
      <c r="O49" s="37">
        <f>MAX(O3:O44)</f>
        <v>1061.4375</v>
      </c>
      <c r="P49" s="37">
        <f>MAX(P3:P44)</f>
        <v>2102.42</v>
      </c>
      <c r="Q49" s="37">
        <f>MAX(Q3:Q44)</f>
        <v>4097.37</v>
      </c>
      <c r="R49" s="37">
        <f>MAX(R3:R44)</f>
        <v>0</v>
      </c>
      <c r="S49" s="37">
        <f>MAX(S3:S44)</f>
        <v>411</v>
      </c>
      <c r="T49" s="37">
        <f>MAX(T3:T44)</f>
        <v>0</v>
      </c>
      <c r="U49" s="37">
        <f>MAX(U3:U44)</f>
        <v>0</v>
      </c>
      <c r="V49" s="37">
        <f>MAX(V3:V44)</f>
        <v>1</v>
      </c>
      <c r="W49" s="37">
        <f>MAX(W3:W44)</f>
        <v>0</v>
      </c>
      <c r="X49" s="37">
        <f>MAX(X3:X44)</f>
        <v>30</v>
      </c>
    </row>
    <row r="50" spans="1:24" ht="13.5">
      <c r="A50" s="16" t="s">
        <v>79</v>
      </c>
      <c r="B50" s="16"/>
      <c r="C50" s="37">
        <f>MIN(C4:C44)</f>
        <v>1</v>
      </c>
      <c r="D50" s="38">
        <f>MIN(D4:D44)</f>
        <v>0.6</v>
      </c>
      <c r="E50" s="39">
        <f>MIN(E4:E44)</f>
        <v>23647.55</v>
      </c>
      <c r="F50" s="39">
        <f>MIN(F4:F44)</f>
        <v>346.84</v>
      </c>
      <c r="G50" s="39">
        <f>MIN(G4:G44)</f>
        <v>0</v>
      </c>
      <c r="H50" s="39">
        <f>MIN(H4:H44)</f>
        <v>0</v>
      </c>
      <c r="I50" s="39">
        <f>MIN(I4:I44)</f>
        <v>0</v>
      </c>
      <c r="J50" s="37">
        <f>MIN(J4:J44)</f>
        <v>1</v>
      </c>
      <c r="K50" s="37">
        <f>MIN(K4:K44)</f>
        <v>0.5</v>
      </c>
      <c r="L50" s="37">
        <f>MIN(L4:L44)</f>
        <v>3</v>
      </c>
      <c r="M50" s="37">
        <f>MIN(M4:M44)</f>
        <v>69.5</v>
      </c>
      <c r="N50" s="37">
        <f>MIN(N4:N44)</f>
        <v>0</v>
      </c>
      <c r="O50" s="37">
        <f>MIN(O4:O44)</f>
        <v>0</v>
      </c>
      <c r="P50" s="37">
        <f>MIN(P4:P44)</f>
        <v>38.25</v>
      </c>
      <c r="Q50" s="37">
        <f>MIN(Q4:Q44)</f>
        <v>0</v>
      </c>
      <c r="R50" s="37">
        <f>MIN(R4:R44)</f>
        <v>0</v>
      </c>
      <c r="S50" s="37">
        <f>MIN(S4:S44)</f>
        <v>0</v>
      </c>
      <c r="T50" s="37">
        <f>MIN(T4:T44)</f>
        <v>0</v>
      </c>
      <c r="U50" s="37">
        <f>MIN(U4:U44)</f>
        <v>0</v>
      </c>
      <c r="V50" s="37">
        <f>MIN(V4:V44)</f>
        <v>0</v>
      </c>
      <c r="W50" s="37">
        <f>MIN(W4:W44)</f>
        <v>0</v>
      </c>
      <c r="X50" s="37">
        <f>MIN(X4:X44)</f>
        <v>0</v>
      </c>
    </row>
  </sheetData>
  <sheetProtection selectLockedCells="1" selectUnlockedCells="1"/>
  <mergeCells count="11">
    <mergeCell ref="A1:B2"/>
    <mergeCell ref="C1:I1"/>
    <mergeCell ref="J1:O1"/>
    <mergeCell ref="P1:S1"/>
    <mergeCell ref="T1:X1"/>
    <mergeCell ref="A45:I45"/>
    <mergeCell ref="A46:B46"/>
    <mergeCell ref="A47:B47"/>
    <mergeCell ref="A48:B48"/>
    <mergeCell ref="A49:B49"/>
    <mergeCell ref="A50:B50"/>
  </mergeCells>
  <printOptions horizontalCentered="1"/>
  <pageMargins left="0.3541666666666667" right="0.3541666666666667" top="0.54375" bottom="0.3541666666666667" header="0.3541666666666667" footer="0.5118055555555555"/>
  <pageSetup horizontalDpi="300" verticalDpi="300" orientation="portrait" paperSize="9"/>
  <headerFooter alignWithMargins="0">
    <oddHeader>&amp;L&amp;"Times New Roman,Normal"&amp;8Rapport annuel 2013 - Centres de gestion &amp;R&amp;"Times New Roman,Italique"&amp;8Service interministériel des Archives de France - Mai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Duclert</dc:creator>
  <cp:keywords/>
  <dc:description/>
  <cp:lastModifiedBy>Camille Duclert</cp:lastModifiedBy>
  <cp:lastPrinted>2014-05-20T09:46:22Z</cp:lastPrinted>
  <dcterms:modified xsi:type="dcterms:W3CDTF">2014-05-21T12:55:36Z</dcterms:modified>
  <cp:category/>
  <cp:version/>
  <cp:contentType/>
  <cp:contentStatus/>
  <cp:revision>8</cp:revision>
</cp:coreProperties>
</file>