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506" windowWidth="10785" windowHeight="9720" tabRatio="990" activeTab="0"/>
  </bookViews>
  <sheets>
    <sheet name="Enquête 2016" sheetId="1" r:id="rId1"/>
    <sheet name="Feuil2" sheetId="2" r:id="rId2"/>
    <sheet name="Feuil3" sheetId="3" r:id="rId3"/>
  </sheets>
  <definedNames>
    <definedName name="_xlnm.Print_Titles" localSheetId="0">'Enquête 2016'!$A:$B,'Enquête 2016'!$1:$2</definedName>
  </definedNames>
  <calcPr fullCalcOnLoad="1"/>
</workbook>
</file>

<file path=xl/comments1.xml><?xml version="1.0" encoding="utf-8"?>
<comments xmlns="http://schemas.openxmlformats.org/spreadsheetml/2006/main">
  <authors>
    <author>Minist?re de la Culture</author>
  </authors>
  <commentList>
    <comment ref="K3" authorId="0">
      <text>
        <r>
          <rPr>
            <b/>
            <sz val="10"/>
            <rFont val="Tahoma"/>
            <family val="2"/>
          </rPr>
          <t>Ministère de la Culture:</t>
        </r>
        <r>
          <rPr>
            <sz val="10"/>
            <rFont val="Tahoma"/>
            <family val="2"/>
          </rPr>
          <t xml:space="preserve">
Chiffre peu élevé dû à d'importantes éliminations d'archives sur le site de Lyon</t>
        </r>
      </text>
    </comment>
    <comment ref="U3" authorId="0">
      <text>
        <r>
          <rPr>
            <b/>
            <sz val="10"/>
            <rFont val="Tahoma"/>
            <family val="2"/>
          </rPr>
          <t>Ministère de la Culture:</t>
        </r>
        <r>
          <rPr>
            <sz val="10"/>
            <rFont val="Tahoma"/>
            <family val="2"/>
          </rPr>
          <t xml:space="preserve">
Le pourcentage aurait été abhérent en raison de l'importance des éliminations d'archives en 2016.</t>
        </r>
      </text>
    </comment>
  </commentList>
</comments>
</file>

<file path=xl/sharedStrings.xml><?xml version="1.0" encoding="utf-8"?>
<sst xmlns="http://schemas.openxmlformats.org/spreadsheetml/2006/main" count="511" uniqueCount="119">
  <si>
    <t>RÉGION</t>
  </si>
  <si>
    <t>Population</t>
  </si>
  <si>
    <t>1. Personnel et budget</t>
  </si>
  <si>
    <t>2. Accroissement des fonds</t>
  </si>
  <si>
    <t>3. Instruments de recherche</t>
  </si>
  <si>
    <t>4. Conservation et restauration</t>
  </si>
  <si>
    <t>Crédits fonctionnement gérés par le service</t>
  </si>
  <si>
    <t>Crédits fonctionnement gérés par la collectivité</t>
  </si>
  <si>
    <t>Crédits investissement gérés par le service</t>
  </si>
  <si>
    <t>Crédits investissement gérés par la collectivité</t>
  </si>
  <si>
    <t>Tableaux de gestion achevés en 2016</t>
  </si>
  <si>
    <t>Tableaux de gestion actualisés en 2016</t>
  </si>
  <si>
    <t>Métrage linéaire nouvellement occupé en 2016</t>
  </si>
  <si>
    <t>Accroissement des fonds publics en 2016 (ml)</t>
  </si>
  <si>
    <t>Accroissement des fonds publics en 2016 (Go)</t>
  </si>
  <si>
    <t>Accroissement des fonds publics en 2016 (unités)</t>
  </si>
  <si>
    <t>Accroissement des fonds privés en 2016 (ml)</t>
  </si>
  <si>
    <t>Accroissement des fonds privés en 2016 (unités)</t>
  </si>
  <si>
    <t>Accroissement de la bibliothèque en 2016 (ml)</t>
  </si>
  <si>
    <t xml:space="preserve"> Fonds conservés cumulés au 31 décembre 2016 (ml)</t>
  </si>
  <si>
    <t>Fonds munis d’un instrument de recherche en 2016 (ml)</t>
  </si>
  <si>
    <t>Fonds munis d’un instrument de recherche en 2016 sur le total des fonds entrés en 2016 (%)</t>
  </si>
  <si>
    <t>Nombre d'instruments de recherche synthétiques</t>
  </si>
  <si>
    <t>Nombre d'instruments de recherche analytiques</t>
  </si>
  <si>
    <t>Total des fonds munis d’un instrument de recherche (ml)</t>
  </si>
  <si>
    <t xml:space="preserve"> Fonds bien conditionnés (ml)</t>
  </si>
  <si>
    <t>Fonds bien conditionnés sur le total des fonds (%)</t>
  </si>
  <si>
    <t xml:space="preserve"> Magasins (m²)</t>
  </si>
  <si>
    <t xml:space="preserve"> Magasins aux normes (m²)</t>
  </si>
  <si>
    <t>(% par rapport à la surface)</t>
  </si>
  <si>
    <t>Surface totale du bâtiment (m²)</t>
  </si>
  <si>
    <t>Fonds microfilmés dans l’année (ml)</t>
  </si>
  <si>
    <t>Opérations de restauration (nombre d’unités)</t>
  </si>
  <si>
    <t>Budget attribué à la restauration (externalisée)</t>
  </si>
  <si>
    <t>Atelier de restauration</t>
  </si>
  <si>
    <t>Métrage équipé (ml)</t>
  </si>
  <si>
    <t>Métrage occupé (ml)</t>
  </si>
  <si>
    <t>Métrage occupé par rapport au métrage équipé (%)</t>
  </si>
  <si>
    <t>Métrage linéaire disponible au 31/12/2016 (ml)</t>
  </si>
  <si>
    <t>Pages numérisées en 2016</t>
  </si>
  <si>
    <t>Total des pages numérisées</t>
  </si>
  <si>
    <t>. dont état civil</t>
  </si>
  <si>
    <t>Images numérisées en 2016</t>
  </si>
  <si>
    <t>Total des images numérisées</t>
  </si>
  <si>
    <t>. dont cadastre et plans</t>
  </si>
  <si>
    <t>Adresse du site internet du service</t>
  </si>
  <si>
    <t>Date de mise en service</t>
  </si>
  <si>
    <t>Pages mises en ligne</t>
  </si>
  <si>
    <t>Pages mises en ligne sur le total des pages numérisées (%)</t>
  </si>
  <si>
    <t>Images mises en ligne</t>
  </si>
  <si>
    <t>Images mises en ligne sur le total des images numérisées (%)</t>
  </si>
  <si>
    <t>Pages disponibles en local</t>
  </si>
  <si>
    <t>Pages disponibles en local sur le total des pages numérisées (%)</t>
  </si>
  <si>
    <t>Images disponibles en local</t>
  </si>
  <si>
    <t>Lecteurs inscrits</t>
  </si>
  <si>
    <t>. dont généalogistes</t>
  </si>
  <si>
    <t>(en %)</t>
  </si>
  <si>
    <t>. dont chercheurs / scientifiques</t>
  </si>
  <si>
    <t>. dont recherches individuelles / administratives</t>
  </si>
  <si>
    <t>Séances de travail</t>
  </si>
  <si>
    <t>Dérogations instruites</t>
  </si>
  <si>
    <t>. articles accordés</t>
  </si>
  <si>
    <t>Pages et images vues</t>
  </si>
  <si>
    <t>Visiteurs uniques</t>
  </si>
  <si>
    <t>Expositions organisées par le service</t>
  </si>
  <si>
    <t>Visiteurs des expositions</t>
  </si>
  <si>
    <t>. dont scolaires</t>
  </si>
  <si>
    <t>Expositions itinérantes créées en 2016</t>
  </si>
  <si>
    <t>Expositions virtuelles</t>
  </si>
  <si>
    <t>Scolaires accueillis dans le service</t>
  </si>
  <si>
    <t>Public des conférences, lectures et autres</t>
  </si>
  <si>
    <t>Oui</t>
  </si>
  <si>
    <t>/</t>
  </si>
  <si>
    <t>Hauts-de-France</t>
  </si>
  <si>
    <t>Non</t>
  </si>
  <si>
    <t>n.c.</t>
  </si>
  <si>
    <t>Occitanie</t>
  </si>
  <si>
    <t>Grand-Est</t>
  </si>
  <si>
    <t>Normandie</t>
  </si>
  <si>
    <t>Bretagne</t>
  </si>
  <si>
    <t>Guadeloupe</t>
  </si>
  <si>
    <t>La Réunion</t>
  </si>
  <si>
    <t>5 973 098</t>
  </si>
  <si>
    <t>5. Occupation de l'espace</t>
  </si>
  <si>
    <t>6. Numérisation</t>
  </si>
  <si>
    <t>Lectures, conférences, spectacles</t>
  </si>
  <si>
    <t>Bourgogne – Franche-Comté</t>
  </si>
  <si>
    <t>Centre – Val-de-Loire</t>
  </si>
  <si>
    <t>Provence – Alpes – Côte-d'Azur</t>
  </si>
  <si>
    <t>Actions relatives à l'archivage électronique</t>
  </si>
  <si>
    <t>Île-de-France</t>
  </si>
  <si>
    <t>7. Mise en ligne</t>
  </si>
  <si>
    <t>10. Expositions et animations</t>
  </si>
  <si>
    <t>9. Consultation en ligne</t>
  </si>
  <si>
    <t>8. Communication</t>
  </si>
  <si>
    <t>regionpaca.fr/la-region/au-plus-pres-de-vous/service-des-archives/presentation.html</t>
  </si>
  <si>
    <t>archives.nordpasdecalais.fr</t>
  </si>
  <si>
    <t>Visites sur le site internet</t>
  </si>
  <si>
    <t>Expositions réalisées en collaboration</t>
  </si>
  <si>
    <t>region.alsace/region-alsace/service-des-archives</t>
  </si>
  <si>
    <t>Images disponibles en local sur le total des images numérisées (%)</t>
  </si>
  <si>
    <t>Moyenne</t>
  </si>
  <si>
    <t>Médiane</t>
  </si>
  <si>
    <t>Maximum</t>
  </si>
  <si>
    <t>Minimum</t>
  </si>
  <si>
    <t>Agents</t>
  </si>
  <si>
    <t>Agents - équivalent temps plein</t>
  </si>
  <si>
    <t>Fonds munis d'un instrument de recherche sur le total des fonds conservés (%)</t>
  </si>
  <si>
    <t>Corse</t>
  </si>
  <si>
    <t>Guyane</t>
  </si>
  <si>
    <t>Auvergne – Rhône-Alpes</t>
  </si>
  <si>
    <t>Nouvelle-Aquitaine</t>
  </si>
  <si>
    <t>Martinique</t>
  </si>
  <si>
    <t>TOTAL (14 régions ont participé à l'enquête)</t>
  </si>
  <si>
    <r>
      <rPr>
        <b/>
        <sz val="12"/>
        <rFont val="Times New Roman"/>
        <family val="1"/>
      </rPr>
      <t xml:space="preserve">Fréquentation totale </t>
    </r>
    <r>
      <rPr>
        <sz val="10"/>
        <rFont val="Times New Roman"/>
        <family val="1"/>
      </rPr>
      <t>(séances en salle de lecture, expositions, scolaires, etc.)</t>
    </r>
  </si>
  <si>
    <t>Pays-de-la-Loire</t>
  </si>
  <si>
    <t>paysdelaloire.fr/services-en-ligne/archives-regionales/</t>
  </si>
  <si>
    <t>Recherches par correspon-dance</t>
  </si>
  <si>
    <t>Communi-cations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</si>
</sst>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  <numFmt numFmtId="165" formatCode="#,##0;[Red]#,##0"/>
    <numFmt numFmtId="166" formatCode="#,##0.0"/>
    <numFmt numFmtId="167" formatCode="#,##0\ [$€-40C];[Red]\-#,##0\ [$€-40C]"/>
    <numFmt numFmtId="168" formatCode="00"/>
    <numFmt numFmtId="169" formatCode="_-* #,##0.00\ _€_-;\-* #,##0.00\ _€_-;_-* \-??\ _€_-;_-@_-"/>
    <numFmt numFmtId="170" formatCode="#,##0\ &quot;€&quot;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0.000"/>
    <numFmt numFmtId="175" formatCode="0.0000"/>
    <numFmt numFmtId="176" formatCode="0.0"/>
    <numFmt numFmtId="177" formatCode="0.0%"/>
    <numFmt numFmtId="178" formatCode="_-* #,##0.00\ [$€-40C]_-;\-* #,##0.00\ [$€-40C]_-;_-* &quot;-&quot;??\ [$€-40C]_-;_-@_-"/>
    <numFmt numFmtId="179" formatCode="_-* #,##0.0\ [$€-40C]_-;\-* #,##0.0\ [$€-40C]_-;_-* &quot;-&quot;??\ [$€-40C]_-;_-@_-"/>
    <numFmt numFmtId="180" formatCode="_-* #,##0\ [$€-40C]_-;\-* #,##0\ [$€-40C]_-;_-* &quot;-&quot;??\ [$€-40C]_-;_-@_-"/>
    <numFmt numFmtId="181" formatCode="#,##0_ ;[Red]\-#,##0\ "/>
    <numFmt numFmtId="182" formatCode="0\ [$€-40C];[Red]\-0\ [$€-40C]"/>
    <numFmt numFmtId="183" formatCode="#,##0.000"/>
    <numFmt numFmtId="184" formatCode="#,##0.0000"/>
  </numFmts>
  <fonts count="61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gency FB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Calibri"/>
      <family val="2"/>
    </font>
    <font>
      <sz val="11"/>
      <name val="Times New Roman"/>
      <family val="1"/>
    </font>
    <font>
      <vertAlign val="superscript"/>
      <sz val="9"/>
      <name val="Times New Roman"/>
      <family val="1"/>
    </font>
    <font>
      <b/>
      <sz val="11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8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D7E8"/>
        <bgColor indexed="64"/>
      </patternFill>
    </fill>
    <fill>
      <patternFill patternType="solid">
        <fgColor rgb="FFFDD7E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0" borderId="0" applyNumberFormat="0" applyBorder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02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8" fillId="33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9" fontId="0" fillId="0" borderId="0" xfId="52" applyAlignment="1">
      <alignment/>
    </xf>
    <xf numFmtId="0" fontId="10" fillId="0" borderId="0" xfId="0" applyFont="1" applyBorder="1" applyAlignment="1">
      <alignment/>
    </xf>
    <xf numFmtId="0" fontId="3" fillId="33" borderId="0" xfId="0" applyFont="1" applyFill="1" applyBorder="1" applyAlignment="1">
      <alignment horizontal="right" vertical="center" wrapText="1"/>
    </xf>
    <xf numFmtId="166" fontId="3" fillId="33" borderId="0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9" fontId="0" fillId="0" borderId="0" xfId="52" applyFill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>
      <alignment horizontal="right" vertical="center" wrapText="1"/>
    </xf>
    <xf numFmtId="9" fontId="0" fillId="0" borderId="0" xfId="52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9" fontId="3" fillId="0" borderId="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52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9" fontId="7" fillId="0" borderId="10" xfId="52" applyFont="1" applyBorder="1" applyAlignment="1">
      <alignment horizontal="right" vertical="center"/>
    </xf>
    <xf numFmtId="9" fontId="7" fillId="0" borderId="0" xfId="0" applyNumberFormat="1" applyFont="1" applyAlignment="1">
      <alignment/>
    </xf>
    <xf numFmtId="170" fontId="7" fillId="0" borderId="10" xfId="0" applyNumberFormat="1" applyFont="1" applyBorder="1" applyAlignment="1">
      <alignment horizontal="right" vertical="center"/>
    </xf>
    <xf numFmtId="170" fontId="3" fillId="33" borderId="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Border="1" applyAlignment="1">
      <alignment horizontal="right" vertical="center" wrapText="1"/>
    </xf>
    <xf numFmtId="170" fontId="0" fillId="0" borderId="0" xfId="0" applyNumberFormat="1" applyAlignment="1">
      <alignment/>
    </xf>
    <xf numFmtId="9" fontId="7" fillId="0" borderId="0" xfId="52" applyFont="1" applyBorder="1" applyAlignment="1">
      <alignment horizontal="right" vertical="center" wrapText="1"/>
    </xf>
    <xf numFmtId="9" fontId="7" fillId="0" borderId="10" xfId="52" applyFont="1" applyBorder="1" applyAlignment="1">
      <alignment horizontal="right" vertical="center" wrapText="1"/>
    </xf>
    <xf numFmtId="9" fontId="7" fillId="0" borderId="0" xfId="52" applyFont="1" applyAlignment="1">
      <alignment/>
    </xf>
    <xf numFmtId="0" fontId="12" fillId="0" borderId="10" xfId="0" applyFont="1" applyBorder="1" applyAlignment="1">
      <alignment horizontal="right" vertical="center"/>
    </xf>
    <xf numFmtId="0" fontId="13" fillId="0" borderId="10" xfId="45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right" vertical="center" wrapText="1"/>
    </xf>
    <xf numFmtId="9" fontId="0" fillId="0" borderId="10" xfId="52" applyBorder="1" applyAlignment="1">
      <alignment horizontal="right" vertical="center" wrapText="1"/>
    </xf>
    <xf numFmtId="9" fontId="7" fillId="0" borderId="0" xfId="52" applyFont="1" applyFill="1" applyBorder="1" applyAlignment="1" applyProtection="1">
      <alignment horizontal="right" vertical="center" wrapText="1"/>
      <protection/>
    </xf>
    <xf numFmtId="0" fontId="12" fillId="0" borderId="10" xfId="45" applyFont="1" applyBorder="1" applyAlignment="1" applyProtection="1">
      <alignment horizontal="right" vertical="center" wrapText="1"/>
      <protection/>
    </xf>
    <xf numFmtId="178" fontId="3" fillId="0" borderId="0" xfId="0" applyNumberFormat="1" applyFont="1" applyBorder="1" applyAlignment="1">
      <alignment horizontal="right" vertical="center" wrapText="1"/>
    </xf>
    <xf numFmtId="178" fontId="5" fillId="0" borderId="10" xfId="0" applyNumberFormat="1" applyFont="1" applyBorder="1" applyAlignment="1">
      <alignment horizontal="right" vertical="center" wrapText="1"/>
    </xf>
    <xf numFmtId="178" fontId="0" fillId="0" borderId="0" xfId="0" applyNumberFormat="1" applyAlignment="1">
      <alignment/>
    </xf>
    <xf numFmtId="44" fontId="5" fillId="0" borderId="10" xfId="49" applyFont="1" applyBorder="1" applyAlignment="1">
      <alignment horizontal="right" vertical="center" wrapText="1"/>
    </xf>
    <xf numFmtId="0" fontId="14" fillId="34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9" fontId="7" fillId="0" borderId="10" xfId="52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80" fontId="7" fillId="0" borderId="10" xfId="0" applyNumberFormat="1" applyFont="1" applyBorder="1" applyAlignment="1">
      <alignment horizontal="right" vertical="center"/>
    </xf>
    <xf numFmtId="9" fontId="12" fillId="0" borderId="10" xfId="52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166" fontId="3" fillId="35" borderId="10" xfId="0" applyNumberFormat="1" applyFont="1" applyFill="1" applyBorder="1" applyAlignment="1">
      <alignment horizontal="center" vertical="center" wrapText="1"/>
    </xf>
    <xf numFmtId="170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9" fontId="19" fillId="35" borderId="10" xfId="52" applyFont="1" applyFill="1" applyBorder="1" applyAlignment="1" applyProtection="1">
      <alignment horizontal="center" vertical="center" wrapText="1"/>
      <protection/>
    </xf>
    <xf numFmtId="4" fontId="3" fillId="35" borderId="10" xfId="0" applyNumberFormat="1" applyFont="1" applyFill="1" applyBorder="1" applyAlignment="1">
      <alignment horizontal="center" vertical="center" wrapText="1"/>
    </xf>
    <xf numFmtId="9" fontId="19" fillId="35" borderId="10" xfId="52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178" fontId="3" fillId="35" borderId="10" xfId="0" applyNumberFormat="1" applyFont="1" applyFill="1" applyBorder="1" applyAlignment="1">
      <alignment horizontal="center" vertical="center" wrapText="1"/>
    </xf>
    <xf numFmtId="9" fontId="3" fillId="35" borderId="10" xfId="0" applyNumberFormat="1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0" fontId="22" fillId="0" borderId="10" xfId="0" applyNumberFormat="1" applyFont="1" applyFill="1" applyBorder="1" applyAlignment="1" applyProtection="1">
      <alignment horizontal="right" vertical="center"/>
      <protection locked="0"/>
    </xf>
    <xf numFmtId="181" fontId="22" fillId="0" borderId="10" xfId="0" applyNumberFormat="1" applyFont="1" applyFill="1" applyBorder="1" applyAlignment="1" applyProtection="1">
      <alignment horizontal="right" vertical="center"/>
      <protection locked="0"/>
    </xf>
    <xf numFmtId="182" fontId="22" fillId="0" borderId="10" xfId="0" applyNumberFormat="1" applyFont="1" applyFill="1" applyBorder="1" applyAlignment="1" applyProtection="1">
      <alignment horizontal="right" vertical="center"/>
      <protection locked="0"/>
    </xf>
    <xf numFmtId="9" fontId="7" fillId="0" borderId="10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  <xf numFmtId="3" fontId="7" fillId="0" borderId="10" xfId="52" applyNumberFormat="1" applyFont="1" applyFill="1" applyBorder="1" applyAlignment="1">
      <alignment horizontal="right" vertical="center"/>
    </xf>
    <xf numFmtId="0" fontId="17" fillId="35" borderId="10" xfId="0" applyFont="1" applyFill="1" applyBorder="1" applyAlignment="1">
      <alignment horizontal="center" vertical="center" wrapText="1"/>
    </xf>
    <xf numFmtId="3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165" fontId="20" fillId="35" borderId="10" xfId="0" applyNumberFormat="1" applyFont="1" applyFill="1" applyBorder="1" applyAlignment="1">
      <alignment horizontal="center" vertical="center" wrapText="1"/>
    </xf>
    <xf numFmtId="4" fontId="17" fillId="35" borderId="1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right" vertical="center"/>
    </xf>
    <xf numFmtId="178" fontId="7" fillId="36" borderId="10" xfId="0" applyNumberFormat="1" applyFont="1" applyFill="1" applyBorder="1" applyAlignment="1">
      <alignment horizontal="right" vertical="center"/>
    </xf>
    <xf numFmtId="9" fontId="7" fillId="36" borderId="10" xfId="52" applyFont="1" applyFill="1" applyBorder="1" applyAlignment="1">
      <alignment horizontal="right" vertical="center"/>
    </xf>
    <xf numFmtId="0" fontId="14" fillId="36" borderId="10" xfId="0" applyFont="1" applyFill="1" applyBorder="1" applyAlignment="1">
      <alignment horizontal="center" vertical="center" wrapText="1"/>
    </xf>
    <xf numFmtId="3" fontId="9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onpaca.fr/la-region/au-plus-pres-de-vous/service-des-archives/presentation.html" TargetMode="External" /><Relationship Id="rId2" Type="http://schemas.openxmlformats.org/officeDocument/2006/relationships/hyperlink" Target="http://www.archives.nordpasdecalais.fr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5"/>
  <sheetViews>
    <sheetView tabSelected="1" zoomScale="120" zoomScaleNormal="120" zoomScaleSheetLayoutView="100" zoomScalePageLayoutView="0" workbookViewId="0" topLeftCell="A1">
      <pane xSplit="2" ySplit="2" topLeftCell="B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N6" sqref="BN6"/>
    </sheetView>
  </sheetViews>
  <sheetFormatPr defaultColWidth="11.421875" defaultRowHeight="15"/>
  <cols>
    <col min="1" max="1" width="30.57421875" style="9" customWidth="1"/>
    <col min="2" max="2" width="9.28125" style="8" customWidth="1"/>
    <col min="3" max="4" width="18.7109375" style="0" customWidth="1"/>
    <col min="5" max="8" width="18.7109375" style="44" customWidth="1"/>
    <col min="9" max="10" width="7.7109375" style="0" customWidth="1"/>
    <col min="11" max="17" width="11.7109375" style="2" customWidth="1"/>
    <col min="18" max="18" width="10.7109375" style="2" customWidth="1"/>
    <col min="19" max="19" width="8.7109375" style="0" customWidth="1"/>
    <col min="20" max="20" width="18.7109375" style="6" customWidth="1"/>
    <col min="21" max="21" width="18.7109375" style="10" customWidth="1"/>
    <col min="22" max="23" width="18.7109375" style="2" customWidth="1"/>
    <col min="24" max="24" width="18.7109375" style="0" customWidth="1"/>
    <col min="25" max="25" width="18.7109375" style="47" customWidth="1"/>
    <col min="26" max="26" width="11.7109375" style="0" customWidth="1"/>
    <col min="27" max="27" width="11.7109375" style="10" customWidth="1"/>
    <col min="28" max="29" width="11.7109375" style="0" customWidth="1"/>
    <col min="30" max="30" width="11.7109375" style="47" customWidth="1"/>
    <col min="31" max="33" width="11.7109375" style="0" customWidth="1"/>
    <col min="34" max="34" width="11.7109375" style="56" customWidth="1"/>
    <col min="35" max="35" width="9.7109375" style="0" customWidth="1"/>
    <col min="36" max="37" width="12.7109375" style="0" customWidth="1"/>
    <col min="38" max="38" width="12.7109375" style="47" customWidth="1"/>
    <col min="39" max="40" width="12.7109375" style="0" customWidth="1"/>
    <col min="41" max="41" width="12.7109375" style="3" customWidth="1"/>
    <col min="42" max="42" width="7.7109375" style="0" customWidth="1"/>
    <col min="43" max="43" width="10.7109375" style="0" customWidth="1"/>
    <col min="44" max="44" width="10.7109375" style="3" customWidth="1"/>
    <col min="45" max="45" width="7.7109375" style="0" customWidth="1"/>
    <col min="46" max="46" width="10.7109375" style="4" customWidth="1"/>
    <col min="47" max="47" width="7.7109375" style="0" customWidth="1"/>
    <col min="48" max="49" width="6.7109375" style="0" customWidth="1"/>
    <col min="50" max="50" width="12.7109375" style="1" customWidth="1"/>
    <col min="51" max="52" width="6.7109375" style="0" customWidth="1"/>
    <col min="53" max="53" width="12.7109375" style="1" customWidth="1"/>
    <col min="54" max="54" width="8.7109375" style="0" customWidth="1"/>
    <col min="55" max="55" width="12.7109375" style="40" customWidth="1"/>
    <col min="56" max="56" width="8.7109375" style="0" customWidth="1"/>
    <col min="57" max="57" width="12.7109375" style="1" customWidth="1"/>
    <col min="58" max="58" width="8.7109375" style="0" customWidth="1"/>
    <col min="59" max="59" width="9.7109375" style="0" customWidth="1"/>
    <col min="60" max="60" width="5.7109375" style="1" customWidth="1"/>
    <col min="61" max="61" width="9.7109375" style="0" customWidth="1"/>
    <col min="62" max="62" width="5.7109375" style="10" customWidth="1"/>
    <col min="63" max="63" width="10.7109375" style="0" customWidth="1"/>
    <col min="64" max="64" width="5.7109375" style="47" customWidth="1"/>
    <col min="65" max="65" width="8.7109375" style="0" customWidth="1"/>
    <col min="66" max="67" width="9.7109375" style="0" customWidth="1"/>
    <col min="68" max="68" width="8.7109375" style="0" customWidth="1"/>
    <col min="69" max="69" width="7.7109375" style="0" customWidth="1"/>
    <col min="70" max="72" width="8.7109375" style="0" customWidth="1"/>
    <col min="73" max="81" width="10.7109375" style="0" customWidth="1"/>
    <col min="82" max="82" width="20.7109375" style="34" customWidth="1"/>
  </cols>
  <sheetData>
    <row r="1" spans="1:82" s="67" customFormat="1" ht="15.75" customHeight="1">
      <c r="A1" s="93" t="s">
        <v>0</v>
      </c>
      <c r="B1" s="94" t="s">
        <v>1</v>
      </c>
      <c r="C1" s="86" t="s">
        <v>2</v>
      </c>
      <c r="D1" s="86"/>
      <c r="E1" s="86"/>
      <c r="F1" s="86"/>
      <c r="G1" s="86"/>
      <c r="H1" s="86"/>
      <c r="I1" s="86" t="s">
        <v>3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 t="s">
        <v>4</v>
      </c>
      <c r="U1" s="86"/>
      <c r="V1" s="86"/>
      <c r="W1" s="86"/>
      <c r="X1" s="86"/>
      <c r="Y1" s="86"/>
      <c r="Z1" s="90" t="s">
        <v>5</v>
      </c>
      <c r="AA1" s="90"/>
      <c r="AB1" s="90"/>
      <c r="AC1" s="90"/>
      <c r="AD1" s="90"/>
      <c r="AE1" s="90"/>
      <c r="AF1" s="90"/>
      <c r="AG1" s="90"/>
      <c r="AH1" s="90"/>
      <c r="AI1" s="90"/>
      <c r="AJ1" s="90" t="s">
        <v>83</v>
      </c>
      <c r="AK1" s="90"/>
      <c r="AL1" s="90"/>
      <c r="AM1" s="90"/>
      <c r="AN1" s="87" t="s">
        <v>84</v>
      </c>
      <c r="AO1" s="87"/>
      <c r="AP1" s="87"/>
      <c r="AQ1" s="87"/>
      <c r="AR1" s="87"/>
      <c r="AS1" s="87"/>
      <c r="AT1" s="86" t="s">
        <v>91</v>
      </c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7" t="s">
        <v>94</v>
      </c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 t="s">
        <v>93</v>
      </c>
      <c r="BS1" s="87"/>
      <c r="BT1" s="87"/>
      <c r="BU1" s="88" t="s">
        <v>92</v>
      </c>
      <c r="BV1" s="88"/>
      <c r="BW1" s="88"/>
      <c r="BX1" s="88"/>
      <c r="BY1" s="88"/>
      <c r="BZ1" s="88"/>
      <c r="CA1" s="88"/>
      <c r="CB1" s="88"/>
      <c r="CC1" s="88"/>
      <c r="CD1" s="89" t="s">
        <v>114</v>
      </c>
    </row>
    <row r="2" spans="1:82" s="11" customFormat="1" ht="61.5" customHeight="1">
      <c r="A2" s="93"/>
      <c r="B2" s="94"/>
      <c r="C2" s="68" t="s">
        <v>105</v>
      </c>
      <c r="D2" s="69" t="s">
        <v>106</v>
      </c>
      <c r="E2" s="70" t="s">
        <v>6</v>
      </c>
      <c r="F2" s="70" t="s">
        <v>7</v>
      </c>
      <c r="G2" s="70" t="s">
        <v>8</v>
      </c>
      <c r="H2" s="70" t="s">
        <v>9</v>
      </c>
      <c r="I2" s="68" t="s">
        <v>10</v>
      </c>
      <c r="J2" s="68" t="s">
        <v>11</v>
      </c>
      <c r="K2" s="71" t="s">
        <v>12</v>
      </c>
      <c r="L2" s="71" t="s">
        <v>13</v>
      </c>
      <c r="M2" s="71" t="s">
        <v>14</v>
      </c>
      <c r="N2" s="71" t="s">
        <v>15</v>
      </c>
      <c r="O2" s="71" t="s">
        <v>16</v>
      </c>
      <c r="P2" s="71" t="s">
        <v>17</v>
      </c>
      <c r="Q2" s="71" t="s">
        <v>18</v>
      </c>
      <c r="R2" s="71" t="s">
        <v>19</v>
      </c>
      <c r="S2" s="68" t="s">
        <v>89</v>
      </c>
      <c r="T2" s="71" t="s">
        <v>20</v>
      </c>
      <c r="U2" s="72" t="s">
        <v>21</v>
      </c>
      <c r="V2" s="71" t="s">
        <v>22</v>
      </c>
      <c r="W2" s="71" t="s">
        <v>23</v>
      </c>
      <c r="X2" s="73" t="s">
        <v>24</v>
      </c>
      <c r="Y2" s="72" t="s">
        <v>107</v>
      </c>
      <c r="Z2" s="73" t="s">
        <v>25</v>
      </c>
      <c r="AA2" s="74" t="s">
        <v>26</v>
      </c>
      <c r="AB2" s="75" t="s">
        <v>27</v>
      </c>
      <c r="AC2" s="71" t="s">
        <v>28</v>
      </c>
      <c r="AD2" s="74" t="s">
        <v>29</v>
      </c>
      <c r="AE2" s="71" t="s">
        <v>30</v>
      </c>
      <c r="AF2" s="73" t="s">
        <v>31</v>
      </c>
      <c r="AG2" s="71" t="s">
        <v>32</v>
      </c>
      <c r="AH2" s="76" t="s">
        <v>33</v>
      </c>
      <c r="AI2" s="68" t="s">
        <v>34</v>
      </c>
      <c r="AJ2" s="71" t="s">
        <v>35</v>
      </c>
      <c r="AK2" s="71" t="s">
        <v>36</v>
      </c>
      <c r="AL2" s="72" t="s">
        <v>37</v>
      </c>
      <c r="AM2" s="71" t="s">
        <v>38</v>
      </c>
      <c r="AN2" s="71" t="s">
        <v>39</v>
      </c>
      <c r="AO2" s="71" t="s">
        <v>40</v>
      </c>
      <c r="AP2" s="71" t="s">
        <v>41</v>
      </c>
      <c r="AQ2" s="71" t="s">
        <v>42</v>
      </c>
      <c r="AR2" s="71" t="s">
        <v>43</v>
      </c>
      <c r="AS2" s="71" t="s">
        <v>44</v>
      </c>
      <c r="AT2" s="68" t="s">
        <v>45</v>
      </c>
      <c r="AU2" s="68" t="s">
        <v>46</v>
      </c>
      <c r="AV2" s="71" t="s">
        <v>47</v>
      </c>
      <c r="AW2" s="71" t="s">
        <v>41</v>
      </c>
      <c r="AX2" s="77" t="s">
        <v>48</v>
      </c>
      <c r="AY2" s="71" t="s">
        <v>49</v>
      </c>
      <c r="AZ2" s="71" t="s">
        <v>44</v>
      </c>
      <c r="BA2" s="77" t="s">
        <v>50</v>
      </c>
      <c r="BB2" s="71" t="s">
        <v>51</v>
      </c>
      <c r="BC2" s="77" t="s">
        <v>52</v>
      </c>
      <c r="BD2" s="71" t="s">
        <v>53</v>
      </c>
      <c r="BE2" s="77" t="s">
        <v>100</v>
      </c>
      <c r="BF2" s="71" t="s">
        <v>54</v>
      </c>
      <c r="BG2" s="71" t="s">
        <v>55</v>
      </c>
      <c r="BH2" s="77" t="s">
        <v>56</v>
      </c>
      <c r="BI2" s="71" t="s">
        <v>57</v>
      </c>
      <c r="BJ2" s="74" t="s">
        <v>56</v>
      </c>
      <c r="BK2" s="71" t="s">
        <v>58</v>
      </c>
      <c r="BL2" s="74" t="s">
        <v>56</v>
      </c>
      <c r="BM2" s="71" t="s">
        <v>59</v>
      </c>
      <c r="BN2" s="71" t="s">
        <v>118</v>
      </c>
      <c r="BO2" s="71" t="s">
        <v>117</v>
      </c>
      <c r="BP2" s="68" t="s">
        <v>60</v>
      </c>
      <c r="BQ2" s="68" t="s">
        <v>61</v>
      </c>
      <c r="BR2" s="71" t="s">
        <v>62</v>
      </c>
      <c r="BS2" s="71" t="s">
        <v>97</v>
      </c>
      <c r="BT2" s="71" t="s">
        <v>63</v>
      </c>
      <c r="BU2" s="68" t="s">
        <v>64</v>
      </c>
      <c r="BV2" s="71" t="s">
        <v>65</v>
      </c>
      <c r="BW2" s="71" t="s">
        <v>66</v>
      </c>
      <c r="BX2" s="68" t="s">
        <v>98</v>
      </c>
      <c r="BY2" s="68" t="s">
        <v>67</v>
      </c>
      <c r="BZ2" s="68" t="s">
        <v>68</v>
      </c>
      <c r="CA2" s="68" t="s">
        <v>85</v>
      </c>
      <c r="CB2" s="78" t="s">
        <v>69</v>
      </c>
      <c r="CC2" s="78" t="s">
        <v>70</v>
      </c>
      <c r="CD2" s="89"/>
    </row>
    <row r="3" spans="1:83" s="26" customFormat="1" ht="25.5" customHeight="1">
      <c r="A3" s="58" t="s">
        <v>110</v>
      </c>
      <c r="B3" s="59">
        <v>7820966</v>
      </c>
      <c r="C3" s="29">
        <v>8</v>
      </c>
      <c r="D3" s="29">
        <v>7.8</v>
      </c>
      <c r="E3" s="41" t="s">
        <v>75</v>
      </c>
      <c r="F3" s="41" t="s">
        <v>75</v>
      </c>
      <c r="G3" s="41" t="s">
        <v>75</v>
      </c>
      <c r="H3" s="41" t="s">
        <v>75</v>
      </c>
      <c r="I3" s="29">
        <v>0</v>
      </c>
      <c r="J3" s="29">
        <v>0</v>
      </c>
      <c r="K3" s="30">
        <v>9.61000000000001</v>
      </c>
      <c r="L3" s="30">
        <v>400.69</v>
      </c>
      <c r="M3" s="30">
        <f>SUM(M1:M2)</f>
        <v>0</v>
      </c>
      <c r="N3" s="30">
        <f>SUM(N1:N2)</f>
        <v>0</v>
      </c>
      <c r="O3" s="30">
        <f>SUM(O1:O2)</f>
        <v>0</v>
      </c>
      <c r="P3" s="30">
        <f>SUM(P1:P2)</f>
        <v>0</v>
      </c>
      <c r="Q3" s="30">
        <f>SUM(Q1:Q2)</f>
        <v>0</v>
      </c>
      <c r="R3" s="30">
        <v>18537.149999999998</v>
      </c>
      <c r="S3" s="29" t="s">
        <v>74</v>
      </c>
      <c r="T3" s="30">
        <v>808.0500000000001</v>
      </c>
      <c r="U3" s="39" t="s">
        <v>72</v>
      </c>
      <c r="V3" s="29">
        <v>104</v>
      </c>
      <c r="W3" s="29">
        <v>104</v>
      </c>
      <c r="X3" s="30">
        <v>16573.85</v>
      </c>
      <c r="Y3" s="39">
        <v>0.89</v>
      </c>
      <c r="Z3" s="30" t="s">
        <v>75</v>
      </c>
      <c r="AA3" s="39" t="s">
        <v>75</v>
      </c>
      <c r="AB3" s="30" t="s">
        <v>75</v>
      </c>
      <c r="AC3" s="30" t="s">
        <v>75</v>
      </c>
      <c r="AD3" s="39" t="s">
        <v>75</v>
      </c>
      <c r="AE3" s="30" t="s">
        <v>75</v>
      </c>
      <c r="AF3" s="30">
        <f>SUM(AF1:AF2)</f>
        <v>0</v>
      </c>
      <c r="AG3" s="30">
        <f>SUM(AG1:AG2)</f>
        <v>0</v>
      </c>
      <c r="AH3" s="61">
        <f>SUM(AH1:AH2)</f>
        <v>0</v>
      </c>
      <c r="AI3" s="30">
        <f>SUM(AI1:AI2)</f>
        <v>0</v>
      </c>
      <c r="AJ3" s="30">
        <v>24711.1</v>
      </c>
      <c r="AK3" s="30">
        <v>18537.149999999998</v>
      </c>
      <c r="AL3" s="39">
        <v>0.75</v>
      </c>
      <c r="AM3" s="30">
        <v>984.34</v>
      </c>
      <c r="AN3" s="30">
        <f>SUM(AN1:AN2)</f>
        <v>0</v>
      </c>
      <c r="AO3" s="30">
        <f>SUM(AO1:AO2)</f>
        <v>0</v>
      </c>
      <c r="AP3" s="30">
        <f>SUM(AP1:AP2)</f>
        <v>0</v>
      </c>
      <c r="AQ3" s="30">
        <f>SUM(AQ1:AQ2)</f>
        <v>0</v>
      </c>
      <c r="AR3" s="30">
        <f>SUM(AR1:AR2)</f>
        <v>0</v>
      </c>
      <c r="AS3" s="30" t="s">
        <v>72</v>
      </c>
      <c r="AT3" s="29" t="s">
        <v>72</v>
      </c>
      <c r="AU3" s="29" t="s">
        <v>72</v>
      </c>
      <c r="AV3" s="29" t="s">
        <v>72</v>
      </c>
      <c r="AW3" s="29" t="s">
        <v>72</v>
      </c>
      <c r="AX3" s="29" t="s">
        <v>72</v>
      </c>
      <c r="AY3" s="29" t="s">
        <v>72</v>
      </c>
      <c r="AZ3" s="29" t="s">
        <v>72</v>
      </c>
      <c r="BA3" s="29" t="s">
        <v>72</v>
      </c>
      <c r="BB3" s="29" t="s">
        <v>72</v>
      </c>
      <c r="BC3" s="29" t="s">
        <v>72</v>
      </c>
      <c r="BD3" s="29" t="s">
        <v>72</v>
      </c>
      <c r="BE3" s="29" t="s">
        <v>72</v>
      </c>
      <c r="BF3" s="30">
        <v>103</v>
      </c>
      <c r="BG3" s="30">
        <v>0</v>
      </c>
      <c r="BH3" s="30" t="s">
        <v>72</v>
      </c>
      <c r="BI3" s="30">
        <v>3</v>
      </c>
      <c r="BJ3" s="39">
        <v>0.02912621359223301</v>
      </c>
      <c r="BK3" s="30">
        <v>1</v>
      </c>
      <c r="BL3" s="39" t="s">
        <v>72</v>
      </c>
      <c r="BM3" s="30">
        <v>103</v>
      </c>
      <c r="BN3" s="30">
        <v>1481</v>
      </c>
      <c r="BO3" s="30">
        <v>0</v>
      </c>
      <c r="BP3" s="29">
        <v>0</v>
      </c>
      <c r="BQ3" s="29" t="s">
        <v>72</v>
      </c>
      <c r="BR3" s="29" t="s">
        <v>72</v>
      </c>
      <c r="BS3" s="29" t="s">
        <v>72</v>
      </c>
      <c r="BT3" s="29" t="s">
        <v>72</v>
      </c>
      <c r="BU3" s="29">
        <v>0</v>
      </c>
      <c r="BV3" s="29" t="s">
        <v>72</v>
      </c>
      <c r="BW3" s="29" t="s">
        <v>72</v>
      </c>
      <c r="BX3" s="29">
        <v>0</v>
      </c>
      <c r="BY3" s="29">
        <v>0</v>
      </c>
      <c r="BZ3" s="29" t="s">
        <v>72</v>
      </c>
      <c r="CA3" s="29" t="s">
        <v>74</v>
      </c>
      <c r="CB3" s="29">
        <v>0</v>
      </c>
      <c r="CC3" s="29">
        <v>0</v>
      </c>
      <c r="CD3" s="29">
        <v>103</v>
      </c>
      <c r="CE3" s="25"/>
    </row>
    <row r="4" spans="1:83" s="26" customFormat="1" ht="25.5" customHeight="1">
      <c r="A4" s="58" t="s">
        <v>86</v>
      </c>
      <c r="B4" s="59">
        <v>2820150</v>
      </c>
      <c r="C4" s="29">
        <v>5</v>
      </c>
      <c r="D4" s="29">
        <v>5</v>
      </c>
      <c r="E4" s="41">
        <v>0</v>
      </c>
      <c r="F4" s="41" t="s">
        <v>75</v>
      </c>
      <c r="G4" s="41">
        <v>0</v>
      </c>
      <c r="H4" s="41">
        <v>0</v>
      </c>
      <c r="I4" s="29">
        <v>0</v>
      </c>
      <c r="J4" s="29">
        <v>0</v>
      </c>
      <c r="K4" s="30">
        <v>142.2</v>
      </c>
      <c r="L4" s="30">
        <v>123.40000000000002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4907.9</v>
      </c>
      <c r="S4" s="29" t="s">
        <v>74</v>
      </c>
      <c r="T4" s="30">
        <v>199.9</v>
      </c>
      <c r="U4" s="39">
        <v>1.6199351701782818</v>
      </c>
      <c r="V4" s="30" t="s">
        <v>75</v>
      </c>
      <c r="W4" s="30" t="s">
        <v>75</v>
      </c>
      <c r="X4" s="30">
        <v>4907.9</v>
      </c>
      <c r="Y4" s="39">
        <v>1</v>
      </c>
      <c r="Z4" s="62" t="s">
        <v>75</v>
      </c>
      <c r="AA4" s="63" t="s">
        <v>72</v>
      </c>
      <c r="AB4" s="30">
        <v>752.23</v>
      </c>
      <c r="AC4" s="30">
        <v>752.23</v>
      </c>
      <c r="AD4" s="39">
        <v>1</v>
      </c>
      <c r="AE4" s="30">
        <v>2959.73</v>
      </c>
      <c r="AF4" s="30">
        <v>0</v>
      </c>
      <c r="AG4" s="30">
        <v>0</v>
      </c>
      <c r="AH4" s="61">
        <v>0</v>
      </c>
      <c r="AI4" s="30">
        <v>0</v>
      </c>
      <c r="AJ4" s="30">
        <v>7265.7</v>
      </c>
      <c r="AK4" s="30">
        <v>4907.9</v>
      </c>
      <c r="AL4" s="39">
        <v>0.6754889411894243</v>
      </c>
      <c r="AM4" s="30">
        <v>2357.8</v>
      </c>
      <c r="AN4" s="30">
        <v>0</v>
      </c>
      <c r="AO4" s="30">
        <v>0</v>
      </c>
      <c r="AP4" s="30">
        <v>0</v>
      </c>
      <c r="AQ4" s="30">
        <v>0</v>
      </c>
      <c r="AR4" s="30">
        <v>0</v>
      </c>
      <c r="AS4" s="30" t="s">
        <v>72</v>
      </c>
      <c r="AT4" s="29" t="s">
        <v>72</v>
      </c>
      <c r="AU4" s="29" t="s">
        <v>72</v>
      </c>
      <c r="AV4" s="29" t="s">
        <v>72</v>
      </c>
      <c r="AW4" s="29" t="s">
        <v>72</v>
      </c>
      <c r="AX4" s="29" t="s">
        <v>72</v>
      </c>
      <c r="AY4" s="29" t="s">
        <v>72</v>
      </c>
      <c r="AZ4" s="29" t="s">
        <v>72</v>
      </c>
      <c r="BA4" s="29" t="s">
        <v>72</v>
      </c>
      <c r="BB4" s="29" t="s">
        <v>72</v>
      </c>
      <c r="BC4" s="29" t="s">
        <v>72</v>
      </c>
      <c r="BD4" s="29" t="s">
        <v>72</v>
      </c>
      <c r="BE4" s="29" t="s">
        <v>72</v>
      </c>
      <c r="BF4" s="30">
        <v>33</v>
      </c>
      <c r="BG4" s="30">
        <v>0</v>
      </c>
      <c r="BH4" s="30" t="s">
        <v>72</v>
      </c>
      <c r="BI4" s="30">
        <v>2</v>
      </c>
      <c r="BJ4" s="39">
        <v>0.06060606060606061</v>
      </c>
      <c r="BK4" s="30">
        <v>0</v>
      </c>
      <c r="BL4" s="39" t="s">
        <v>72</v>
      </c>
      <c r="BM4" s="30">
        <v>12</v>
      </c>
      <c r="BN4" s="30">
        <v>539</v>
      </c>
      <c r="BO4" s="30">
        <v>23</v>
      </c>
      <c r="BP4" s="29">
        <v>0</v>
      </c>
      <c r="BQ4" s="29" t="s">
        <v>72</v>
      </c>
      <c r="BR4" s="29" t="s">
        <v>72</v>
      </c>
      <c r="BS4" s="29" t="s">
        <v>72</v>
      </c>
      <c r="BT4" s="29" t="s">
        <v>72</v>
      </c>
      <c r="BU4" s="29">
        <v>0</v>
      </c>
      <c r="BV4" s="29" t="s">
        <v>72</v>
      </c>
      <c r="BW4" s="29" t="s">
        <v>72</v>
      </c>
      <c r="BX4" s="29">
        <v>0</v>
      </c>
      <c r="BY4" s="29">
        <v>0</v>
      </c>
      <c r="BZ4" s="29" t="s">
        <v>72</v>
      </c>
      <c r="CA4" s="29" t="s">
        <v>74</v>
      </c>
      <c r="CB4" s="29">
        <v>0</v>
      </c>
      <c r="CC4" s="29">
        <v>0</v>
      </c>
      <c r="CD4" s="29">
        <v>12</v>
      </c>
      <c r="CE4" s="25"/>
    </row>
    <row r="5" spans="1:83" s="26" customFormat="1" ht="25.5" customHeight="1">
      <c r="A5" s="58" t="s">
        <v>79</v>
      </c>
      <c r="B5" s="59">
        <v>3377195</v>
      </c>
      <c r="C5" s="29">
        <v>3</v>
      </c>
      <c r="D5" s="29">
        <v>2.8</v>
      </c>
      <c r="E5" s="41" t="s">
        <v>75</v>
      </c>
      <c r="F5" s="41" t="s">
        <v>75</v>
      </c>
      <c r="G5" s="41" t="s">
        <v>75</v>
      </c>
      <c r="H5" s="41" t="s">
        <v>75</v>
      </c>
      <c r="I5" s="29">
        <v>0</v>
      </c>
      <c r="J5" s="29">
        <v>0</v>
      </c>
      <c r="K5" s="30">
        <v>361.73</v>
      </c>
      <c r="L5" s="30">
        <v>361.73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6363.639999999999</v>
      </c>
      <c r="S5" s="29" t="s">
        <v>71</v>
      </c>
      <c r="T5" s="30">
        <v>412.68</v>
      </c>
      <c r="U5" s="39">
        <v>1.1408509109003953</v>
      </c>
      <c r="V5" s="29">
        <v>0</v>
      </c>
      <c r="W5" s="29">
        <v>111</v>
      </c>
      <c r="X5" s="30">
        <v>6107.31</v>
      </c>
      <c r="Y5" s="39">
        <v>0.9597195944459462</v>
      </c>
      <c r="Z5" s="30" t="s">
        <v>75</v>
      </c>
      <c r="AA5" s="39" t="s">
        <v>75</v>
      </c>
      <c r="AB5" s="30">
        <v>684.97</v>
      </c>
      <c r="AC5" s="30">
        <v>684.97</v>
      </c>
      <c r="AD5" s="63">
        <v>1</v>
      </c>
      <c r="AE5" s="30">
        <v>789.13</v>
      </c>
      <c r="AF5" s="30">
        <v>0</v>
      </c>
      <c r="AG5" s="30">
        <v>0</v>
      </c>
      <c r="AH5" s="61">
        <v>0</v>
      </c>
      <c r="AI5" s="30">
        <v>0</v>
      </c>
      <c r="AJ5" s="30">
        <v>7195.75</v>
      </c>
      <c r="AK5" s="30">
        <v>6363.639999999999</v>
      </c>
      <c r="AL5" s="39">
        <v>0.8843609074801098</v>
      </c>
      <c r="AM5" s="30">
        <v>832.1100000000006</v>
      </c>
      <c r="AN5" s="30">
        <v>0</v>
      </c>
      <c r="AO5" s="30">
        <v>0</v>
      </c>
      <c r="AP5" s="30">
        <v>0</v>
      </c>
      <c r="AQ5" s="30">
        <v>0</v>
      </c>
      <c r="AR5" s="30">
        <v>0</v>
      </c>
      <c r="AS5" s="30" t="s">
        <v>72</v>
      </c>
      <c r="AT5" s="48" t="s">
        <v>72</v>
      </c>
      <c r="AU5" s="29" t="s">
        <v>72</v>
      </c>
      <c r="AV5" s="64"/>
      <c r="AW5" s="29" t="s">
        <v>72</v>
      </c>
      <c r="AX5" s="29" t="s">
        <v>72</v>
      </c>
      <c r="AY5" s="29" t="s">
        <v>72</v>
      </c>
      <c r="AZ5" s="29" t="s">
        <v>72</v>
      </c>
      <c r="BA5" s="29" t="s">
        <v>72</v>
      </c>
      <c r="BB5" s="29" t="s">
        <v>72</v>
      </c>
      <c r="BC5" s="29" t="s">
        <v>72</v>
      </c>
      <c r="BD5" s="29" t="s">
        <v>72</v>
      </c>
      <c r="BE5" s="29" t="s">
        <v>72</v>
      </c>
      <c r="BF5" s="30">
        <v>55</v>
      </c>
      <c r="BG5" s="30">
        <v>0</v>
      </c>
      <c r="BH5" s="30" t="s">
        <v>72</v>
      </c>
      <c r="BI5" s="30">
        <v>1</v>
      </c>
      <c r="BJ5" s="39">
        <v>0.01818181818181818</v>
      </c>
      <c r="BK5" s="30">
        <v>0</v>
      </c>
      <c r="BL5" s="39" t="s">
        <v>72</v>
      </c>
      <c r="BM5" s="30">
        <v>62</v>
      </c>
      <c r="BN5" s="30">
        <v>840</v>
      </c>
      <c r="BO5" s="30">
        <v>0</v>
      </c>
      <c r="BP5" s="29">
        <v>0</v>
      </c>
      <c r="BQ5" s="29" t="s">
        <v>72</v>
      </c>
      <c r="BR5" s="29" t="s">
        <v>72</v>
      </c>
      <c r="BS5" s="29" t="s">
        <v>72</v>
      </c>
      <c r="BT5" s="29" t="s">
        <v>72</v>
      </c>
      <c r="BU5" s="29">
        <v>0</v>
      </c>
      <c r="BV5" s="29" t="s">
        <v>72</v>
      </c>
      <c r="BW5" s="29" t="s">
        <v>72</v>
      </c>
      <c r="BX5" s="29">
        <v>0</v>
      </c>
      <c r="BY5" s="29">
        <v>0</v>
      </c>
      <c r="BZ5" s="29" t="s">
        <v>72</v>
      </c>
      <c r="CA5" s="29" t="s">
        <v>74</v>
      </c>
      <c r="CB5" s="29">
        <v>0</v>
      </c>
      <c r="CC5" s="29">
        <v>0</v>
      </c>
      <c r="CD5" s="29">
        <v>62</v>
      </c>
      <c r="CE5" s="25"/>
    </row>
    <row r="6" spans="1:83" s="26" customFormat="1" ht="25.5" customHeight="1">
      <c r="A6" s="58" t="s">
        <v>87</v>
      </c>
      <c r="B6" s="59">
        <v>2570548</v>
      </c>
      <c r="C6" s="29">
        <v>1</v>
      </c>
      <c r="D6" s="29">
        <v>1</v>
      </c>
      <c r="E6" s="41" t="s">
        <v>75</v>
      </c>
      <c r="F6" s="41" t="s">
        <v>75</v>
      </c>
      <c r="G6" s="41" t="s">
        <v>75</v>
      </c>
      <c r="H6" s="41" t="s">
        <v>75</v>
      </c>
      <c r="I6" s="29">
        <v>0</v>
      </c>
      <c r="J6" s="29">
        <v>0</v>
      </c>
      <c r="K6" s="30">
        <v>101.15</v>
      </c>
      <c r="L6" s="30">
        <v>101.14999999999999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2998.15</v>
      </c>
      <c r="S6" s="29" t="s">
        <v>71</v>
      </c>
      <c r="T6" s="30">
        <v>204.45</v>
      </c>
      <c r="U6" s="39">
        <v>2.0212555610479486</v>
      </c>
      <c r="V6" s="29">
        <v>1</v>
      </c>
      <c r="W6" s="29">
        <v>0</v>
      </c>
      <c r="X6" s="30">
        <v>2000</v>
      </c>
      <c r="Y6" s="39">
        <v>0.6670780314527291</v>
      </c>
      <c r="Z6" s="62">
        <v>4968</v>
      </c>
      <c r="AA6" s="63">
        <v>1</v>
      </c>
      <c r="AB6" s="30" t="s">
        <v>75</v>
      </c>
      <c r="AC6" s="30" t="s">
        <v>75</v>
      </c>
      <c r="AD6" s="39" t="s">
        <v>72</v>
      </c>
      <c r="AE6" s="30" t="s">
        <v>75</v>
      </c>
      <c r="AF6" s="30">
        <v>0</v>
      </c>
      <c r="AG6" s="30">
        <v>0</v>
      </c>
      <c r="AH6" s="61">
        <v>0</v>
      </c>
      <c r="AI6" s="30">
        <v>0</v>
      </c>
      <c r="AJ6" s="30" t="s">
        <v>75</v>
      </c>
      <c r="AK6" s="30">
        <v>4968</v>
      </c>
      <c r="AL6" s="39" t="s">
        <v>72</v>
      </c>
      <c r="AM6" s="30">
        <v>211.85000000000002</v>
      </c>
      <c r="AN6" s="30">
        <v>0</v>
      </c>
      <c r="AO6" s="30">
        <v>0</v>
      </c>
      <c r="AP6" s="30">
        <v>0</v>
      </c>
      <c r="AQ6" s="30">
        <v>0</v>
      </c>
      <c r="AR6" s="30">
        <v>0</v>
      </c>
      <c r="AS6" s="30" t="s">
        <v>72</v>
      </c>
      <c r="AT6" s="48" t="s">
        <v>72</v>
      </c>
      <c r="AU6" s="29" t="s">
        <v>72</v>
      </c>
      <c r="AV6" s="29" t="s">
        <v>72</v>
      </c>
      <c r="AW6" s="29" t="s">
        <v>72</v>
      </c>
      <c r="AX6" s="29" t="s">
        <v>72</v>
      </c>
      <c r="AY6" s="29" t="s">
        <v>72</v>
      </c>
      <c r="AZ6" s="29" t="s">
        <v>72</v>
      </c>
      <c r="BA6" s="29" t="s">
        <v>72</v>
      </c>
      <c r="BB6" s="29" t="s">
        <v>72</v>
      </c>
      <c r="BC6" s="29" t="s">
        <v>72</v>
      </c>
      <c r="BD6" s="29" t="s">
        <v>72</v>
      </c>
      <c r="BE6" s="29" t="s">
        <v>72</v>
      </c>
      <c r="BF6" s="30">
        <v>41</v>
      </c>
      <c r="BG6" s="30">
        <v>0</v>
      </c>
      <c r="BH6" s="39">
        <v>0</v>
      </c>
      <c r="BI6" s="30">
        <v>0</v>
      </c>
      <c r="BJ6" s="39">
        <v>0</v>
      </c>
      <c r="BK6" s="30">
        <v>0</v>
      </c>
      <c r="BL6" s="39" t="s">
        <v>72</v>
      </c>
      <c r="BM6" s="30">
        <v>0</v>
      </c>
      <c r="BN6" s="30">
        <v>213</v>
      </c>
      <c r="BO6" s="30">
        <v>0</v>
      </c>
      <c r="BP6" s="29">
        <v>0</v>
      </c>
      <c r="BQ6" s="29" t="s">
        <v>72</v>
      </c>
      <c r="BR6" s="29" t="s">
        <v>72</v>
      </c>
      <c r="BS6" s="29" t="s">
        <v>72</v>
      </c>
      <c r="BT6" s="29" t="s">
        <v>72</v>
      </c>
      <c r="BU6" s="29">
        <v>0</v>
      </c>
      <c r="BV6" s="29" t="s">
        <v>72</v>
      </c>
      <c r="BW6" s="29" t="s">
        <v>72</v>
      </c>
      <c r="BX6" s="29">
        <v>0</v>
      </c>
      <c r="BY6" s="29">
        <v>0</v>
      </c>
      <c r="BZ6" s="29" t="s">
        <v>72</v>
      </c>
      <c r="CA6" s="29" t="s">
        <v>74</v>
      </c>
      <c r="CB6" s="29">
        <v>0</v>
      </c>
      <c r="CC6" s="29">
        <v>0</v>
      </c>
      <c r="CD6" s="29">
        <v>0</v>
      </c>
      <c r="CE6" s="25"/>
    </row>
    <row r="7" spans="1:83" s="26" customFormat="1" ht="25.5" customHeight="1">
      <c r="A7" s="100" t="s">
        <v>108</v>
      </c>
      <c r="B7" s="101">
        <v>322120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8"/>
      <c r="AI7" s="97"/>
      <c r="AJ7" s="97"/>
      <c r="AK7" s="97"/>
      <c r="AL7" s="99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25"/>
    </row>
    <row r="8" spans="1:83" s="26" customFormat="1" ht="25.5" customHeight="1">
      <c r="A8" s="58" t="s">
        <v>77</v>
      </c>
      <c r="B8" s="60">
        <v>5552388</v>
      </c>
      <c r="C8" s="29">
        <v>6</v>
      </c>
      <c r="D8" s="29">
        <v>6</v>
      </c>
      <c r="E8" s="41" t="s">
        <v>75</v>
      </c>
      <c r="F8" s="41" t="s">
        <v>75</v>
      </c>
      <c r="G8" s="41" t="s">
        <v>75</v>
      </c>
      <c r="H8" s="41" t="s">
        <v>75</v>
      </c>
      <c r="I8" s="29">
        <v>0</v>
      </c>
      <c r="J8" s="29">
        <v>0</v>
      </c>
      <c r="K8" s="30">
        <v>837.69</v>
      </c>
      <c r="L8" s="30">
        <v>936.71</v>
      </c>
      <c r="M8" s="30">
        <v>1.03</v>
      </c>
      <c r="N8" s="30">
        <v>0</v>
      </c>
      <c r="O8" s="30">
        <v>0</v>
      </c>
      <c r="P8" s="30">
        <v>0</v>
      </c>
      <c r="Q8" s="30">
        <v>0</v>
      </c>
      <c r="R8" s="30">
        <v>12530.519999999999</v>
      </c>
      <c r="S8" s="29" t="s">
        <v>71</v>
      </c>
      <c r="T8" s="30">
        <v>831.8</v>
      </c>
      <c r="U8" s="39">
        <v>1</v>
      </c>
      <c r="V8" s="30" t="s">
        <v>75</v>
      </c>
      <c r="W8" s="30" t="s">
        <v>75</v>
      </c>
      <c r="X8" s="30">
        <v>12530</v>
      </c>
      <c r="Y8" s="39">
        <v>1</v>
      </c>
      <c r="Z8" s="30">
        <v>12530</v>
      </c>
      <c r="AA8" s="39">
        <v>1</v>
      </c>
      <c r="AB8" s="30">
        <v>1669.56</v>
      </c>
      <c r="AC8" s="30">
        <v>1669.56</v>
      </c>
      <c r="AD8" s="39">
        <v>1</v>
      </c>
      <c r="AE8" s="30">
        <v>1869.56</v>
      </c>
      <c r="AF8" s="30">
        <v>0</v>
      </c>
      <c r="AG8" s="30">
        <v>0</v>
      </c>
      <c r="AH8" s="65">
        <v>10251.72</v>
      </c>
      <c r="AI8" s="30">
        <v>0</v>
      </c>
      <c r="AJ8" s="30">
        <v>15474.880000000001</v>
      </c>
      <c r="AK8" s="30">
        <v>12530.519999999999</v>
      </c>
      <c r="AL8" s="39">
        <v>0.8097329349242125</v>
      </c>
      <c r="AM8" s="30">
        <v>2944.36</v>
      </c>
      <c r="AN8" s="30">
        <v>0</v>
      </c>
      <c r="AO8" s="30">
        <v>0</v>
      </c>
      <c r="AP8" s="30">
        <v>0</v>
      </c>
      <c r="AQ8" s="30">
        <v>122</v>
      </c>
      <c r="AR8" s="30">
        <v>122</v>
      </c>
      <c r="AS8" s="30">
        <v>0</v>
      </c>
      <c r="AT8" s="49" t="s">
        <v>99</v>
      </c>
      <c r="AU8" s="29">
        <v>2010</v>
      </c>
      <c r="AV8" s="29">
        <v>0</v>
      </c>
      <c r="AW8" s="29" t="s">
        <v>72</v>
      </c>
      <c r="AX8" s="39">
        <v>0</v>
      </c>
      <c r="AY8" s="29">
        <v>0</v>
      </c>
      <c r="AZ8" s="29" t="s">
        <v>72</v>
      </c>
      <c r="BA8" s="39">
        <v>0</v>
      </c>
      <c r="BB8" s="29">
        <v>0</v>
      </c>
      <c r="BC8" s="39">
        <v>0</v>
      </c>
      <c r="BD8" s="29">
        <v>122</v>
      </c>
      <c r="BE8" s="39">
        <v>1</v>
      </c>
      <c r="BF8" s="30">
        <v>109</v>
      </c>
      <c r="BG8" s="30">
        <v>0</v>
      </c>
      <c r="BH8" s="30" t="s">
        <v>72</v>
      </c>
      <c r="BI8" s="30">
        <v>8</v>
      </c>
      <c r="BJ8" s="39">
        <v>0.07339449541284404</v>
      </c>
      <c r="BK8" s="30">
        <v>0</v>
      </c>
      <c r="BL8" s="39" t="s">
        <v>72</v>
      </c>
      <c r="BM8" s="30">
        <v>13</v>
      </c>
      <c r="BN8" s="30">
        <v>567</v>
      </c>
      <c r="BO8" s="30">
        <v>0</v>
      </c>
      <c r="BP8" s="29">
        <v>0</v>
      </c>
      <c r="BQ8" s="29" t="s">
        <v>72</v>
      </c>
      <c r="BR8" s="29">
        <v>113</v>
      </c>
      <c r="BS8" s="29" t="s">
        <v>75</v>
      </c>
      <c r="BT8" s="29">
        <v>103</v>
      </c>
      <c r="BU8" s="29">
        <v>0</v>
      </c>
      <c r="BV8" s="29" t="s">
        <v>72</v>
      </c>
      <c r="BW8" s="29" t="s">
        <v>72</v>
      </c>
      <c r="BX8" s="29">
        <v>0</v>
      </c>
      <c r="BY8" s="29">
        <v>0</v>
      </c>
      <c r="BZ8" s="29" t="s">
        <v>74</v>
      </c>
      <c r="CA8" s="29" t="s">
        <v>74</v>
      </c>
      <c r="CB8" s="29">
        <v>0</v>
      </c>
      <c r="CC8" s="29">
        <v>0</v>
      </c>
      <c r="CD8" s="29">
        <v>13</v>
      </c>
      <c r="CE8" s="25"/>
    </row>
    <row r="9" spans="1:83" s="26" customFormat="1" ht="25.5" customHeight="1">
      <c r="A9" s="58" t="s">
        <v>80</v>
      </c>
      <c r="B9" s="59">
        <v>405739</v>
      </c>
      <c r="C9" s="29">
        <v>3</v>
      </c>
      <c r="D9" s="29">
        <v>3</v>
      </c>
      <c r="E9" s="41">
        <v>18000</v>
      </c>
      <c r="F9" s="41">
        <v>40000</v>
      </c>
      <c r="G9" s="41">
        <v>0</v>
      </c>
      <c r="H9" s="41">
        <v>0</v>
      </c>
      <c r="I9" s="29">
        <v>0</v>
      </c>
      <c r="J9" s="29">
        <v>0</v>
      </c>
      <c r="K9" s="30">
        <v>113.88</v>
      </c>
      <c r="L9" s="30">
        <v>113.88000000000001</v>
      </c>
      <c r="M9" s="30">
        <v>0</v>
      </c>
      <c r="N9" s="30">
        <v>850</v>
      </c>
      <c r="O9" s="30">
        <v>0</v>
      </c>
      <c r="P9" s="30">
        <v>0</v>
      </c>
      <c r="Q9" s="30">
        <v>0</v>
      </c>
      <c r="R9" s="30">
        <v>1788.1499999999999</v>
      </c>
      <c r="S9" s="29" t="s">
        <v>74</v>
      </c>
      <c r="T9" s="30">
        <v>18.35</v>
      </c>
      <c r="U9" s="39">
        <v>0.16113452757288374</v>
      </c>
      <c r="V9" s="29">
        <v>0</v>
      </c>
      <c r="W9" s="29">
        <v>2</v>
      </c>
      <c r="X9" s="62">
        <v>734.36</v>
      </c>
      <c r="Y9" s="63">
        <v>0.41068143052875883</v>
      </c>
      <c r="Z9" s="62" t="s">
        <v>75</v>
      </c>
      <c r="AA9" s="63" t="s">
        <v>72</v>
      </c>
      <c r="AB9" s="30">
        <v>190.5</v>
      </c>
      <c r="AC9" s="30">
        <v>0</v>
      </c>
      <c r="AD9" s="39">
        <v>0</v>
      </c>
      <c r="AE9" s="30">
        <v>190.5</v>
      </c>
      <c r="AF9" s="30">
        <v>0</v>
      </c>
      <c r="AG9" s="30">
        <v>0</v>
      </c>
      <c r="AH9" s="65">
        <v>11000</v>
      </c>
      <c r="AI9" s="30">
        <v>0</v>
      </c>
      <c r="AJ9" s="30">
        <v>1522.48</v>
      </c>
      <c r="AK9" s="30">
        <v>1788.1499999999999</v>
      </c>
      <c r="AL9" s="63">
        <v>1.1744981871683042</v>
      </c>
      <c r="AM9" s="30">
        <v>-265.66999999999985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 t="s">
        <v>72</v>
      </c>
      <c r="AT9" s="48" t="s">
        <v>72</v>
      </c>
      <c r="AU9" s="29" t="s">
        <v>72</v>
      </c>
      <c r="AV9" s="29" t="s">
        <v>72</v>
      </c>
      <c r="AW9" s="29" t="s">
        <v>72</v>
      </c>
      <c r="AX9" s="29" t="s">
        <v>72</v>
      </c>
      <c r="AY9" s="29" t="s">
        <v>72</v>
      </c>
      <c r="AZ9" s="29" t="s">
        <v>72</v>
      </c>
      <c r="BA9" s="29" t="s">
        <v>72</v>
      </c>
      <c r="BB9" s="29" t="s">
        <v>72</v>
      </c>
      <c r="BC9" s="29" t="s">
        <v>72</v>
      </c>
      <c r="BD9" s="29" t="s">
        <v>72</v>
      </c>
      <c r="BE9" s="29" t="s">
        <v>72</v>
      </c>
      <c r="BF9" s="30">
        <v>2</v>
      </c>
      <c r="BG9" s="30">
        <v>0</v>
      </c>
      <c r="BH9" s="30" t="s">
        <v>72</v>
      </c>
      <c r="BI9" s="30">
        <v>2</v>
      </c>
      <c r="BJ9" s="39">
        <v>1</v>
      </c>
      <c r="BK9" s="30">
        <v>0</v>
      </c>
      <c r="BL9" s="39" t="s">
        <v>72</v>
      </c>
      <c r="BM9" s="30">
        <v>1</v>
      </c>
      <c r="BN9" s="30">
        <v>66</v>
      </c>
      <c r="BO9" s="30">
        <v>1</v>
      </c>
      <c r="BP9" s="29">
        <v>0</v>
      </c>
      <c r="BQ9" s="29" t="s">
        <v>72</v>
      </c>
      <c r="BR9" s="29" t="s">
        <v>72</v>
      </c>
      <c r="BS9" s="29" t="s">
        <v>72</v>
      </c>
      <c r="BT9" s="29" t="s">
        <v>72</v>
      </c>
      <c r="BU9" s="29">
        <v>0</v>
      </c>
      <c r="BV9" s="29" t="s">
        <v>72</v>
      </c>
      <c r="BW9" s="29" t="s">
        <v>72</v>
      </c>
      <c r="BX9" s="29">
        <v>0</v>
      </c>
      <c r="BY9" s="29">
        <v>0</v>
      </c>
      <c r="BZ9" s="29" t="s">
        <v>72</v>
      </c>
      <c r="CA9" s="29" t="s">
        <v>74</v>
      </c>
      <c r="CB9" s="29">
        <v>0</v>
      </c>
      <c r="CC9" s="29">
        <v>0</v>
      </c>
      <c r="CD9" s="29">
        <v>1</v>
      </c>
      <c r="CE9" s="25"/>
    </row>
    <row r="10" spans="1:83" s="26" customFormat="1" ht="25.5" customHeight="1">
      <c r="A10" s="100" t="s">
        <v>109</v>
      </c>
      <c r="B10" s="101">
        <v>252338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8"/>
      <c r="AI10" s="97"/>
      <c r="AJ10" s="97"/>
      <c r="AK10" s="97"/>
      <c r="AL10" s="99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25"/>
    </row>
    <row r="11" spans="1:83" s="26" customFormat="1" ht="25.5" customHeight="1">
      <c r="A11" s="58" t="s">
        <v>73</v>
      </c>
      <c r="B11" s="59" t="s">
        <v>82</v>
      </c>
      <c r="C11" s="29">
        <v>15</v>
      </c>
      <c r="D11" s="29">
        <v>13.3</v>
      </c>
      <c r="E11" s="41" t="s">
        <v>75</v>
      </c>
      <c r="F11" s="41" t="s">
        <v>75</v>
      </c>
      <c r="G11" s="41" t="s">
        <v>75</v>
      </c>
      <c r="H11" s="41" t="s">
        <v>75</v>
      </c>
      <c r="I11" s="29">
        <v>0</v>
      </c>
      <c r="J11" s="29">
        <v>2</v>
      </c>
      <c r="K11" s="30">
        <v>490.5</v>
      </c>
      <c r="L11" s="30">
        <v>577.15</v>
      </c>
      <c r="M11" s="30">
        <v>34.2</v>
      </c>
      <c r="N11" s="30">
        <v>0</v>
      </c>
      <c r="O11" s="30">
        <v>10.5</v>
      </c>
      <c r="P11" s="30">
        <v>0</v>
      </c>
      <c r="Q11" s="30">
        <v>33</v>
      </c>
      <c r="R11" s="30">
        <v>19955</v>
      </c>
      <c r="S11" s="29" t="s">
        <v>71</v>
      </c>
      <c r="T11" s="30">
        <v>345.98</v>
      </c>
      <c r="U11" s="39">
        <v>0.5887518080490088</v>
      </c>
      <c r="V11" s="29">
        <v>93</v>
      </c>
      <c r="W11" s="29">
        <v>82</v>
      </c>
      <c r="X11" s="30">
        <v>14922.8</v>
      </c>
      <c r="Y11" s="39">
        <v>0.7478226008519168</v>
      </c>
      <c r="Z11" s="30">
        <v>18164</v>
      </c>
      <c r="AA11" s="39">
        <v>0.9102480581307942</v>
      </c>
      <c r="AB11" s="30">
        <v>3776.9</v>
      </c>
      <c r="AC11" s="30">
        <v>1520</v>
      </c>
      <c r="AD11" s="39">
        <v>0.40244645079297836</v>
      </c>
      <c r="AE11" s="30">
        <v>2635.9</v>
      </c>
      <c r="AF11" s="30">
        <v>0</v>
      </c>
      <c r="AG11" s="30">
        <v>0</v>
      </c>
      <c r="AH11" s="61">
        <v>0</v>
      </c>
      <c r="AI11" s="30">
        <v>0</v>
      </c>
      <c r="AJ11" s="30">
        <v>18498</v>
      </c>
      <c r="AK11" s="30">
        <v>19955</v>
      </c>
      <c r="AL11" s="39">
        <v>1.0787652719212888</v>
      </c>
      <c r="AM11" s="30">
        <v>-1457</v>
      </c>
      <c r="AN11" s="30">
        <v>5029</v>
      </c>
      <c r="AO11" s="30">
        <v>71749</v>
      </c>
      <c r="AP11" s="30">
        <v>0</v>
      </c>
      <c r="AQ11" s="30">
        <v>479</v>
      </c>
      <c r="AR11" s="30">
        <v>12076</v>
      </c>
      <c r="AS11" s="30">
        <v>0</v>
      </c>
      <c r="AT11" s="49" t="s">
        <v>96</v>
      </c>
      <c r="AU11" s="29" t="s">
        <v>75</v>
      </c>
      <c r="AV11" s="29">
        <v>0</v>
      </c>
      <c r="AW11" s="29" t="s">
        <v>72</v>
      </c>
      <c r="AX11" s="39">
        <v>0</v>
      </c>
      <c r="AY11" s="29">
        <v>0</v>
      </c>
      <c r="AZ11" s="29" t="s">
        <v>72</v>
      </c>
      <c r="BA11" s="39">
        <v>0</v>
      </c>
      <c r="BB11" s="30">
        <v>71749</v>
      </c>
      <c r="BC11" s="39">
        <v>1</v>
      </c>
      <c r="BD11" s="30">
        <v>12076</v>
      </c>
      <c r="BE11" s="39">
        <v>1</v>
      </c>
      <c r="BF11" s="30">
        <v>128</v>
      </c>
      <c r="BG11" s="30">
        <v>0</v>
      </c>
      <c r="BH11" s="30" t="s">
        <v>72</v>
      </c>
      <c r="BI11" s="30">
        <v>10</v>
      </c>
      <c r="BJ11" s="39">
        <v>0.078125</v>
      </c>
      <c r="BK11" s="30">
        <v>2</v>
      </c>
      <c r="BL11" s="39">
        <v>0.015625</v>
      </c>
      <c r="BM11" s="30">
        <v>160</v>
      </c>
      <c r="BN11" s="30">
        <v>1008</v>
      </c>
      <c r="BO11" s="30">
        <v>55</v>
      </c>
      <c r="BP11" s="29">
        <v>5</v>
      </c>
      <c r="BQ11" s="29">
        <v>90</v>
      </c>
      <c r="BR11" s="29" t="s">
        <v>75</v>
      </c>
      <c r="BS11" s="29" t="s">
        <v>75</v>
      </c>
      <c r="BT11" s="29" t="s">
        <v>75</v>
      </c>
      <c r="BU11" s="29">
        <v>0</v>
      </c>
      <c r="BV11" s="29" t="s">
        <v>72</v>
      </c>
      <c r="BW11" s="29" t="s">
        <v>72</v>
      </c>
      <c r="BX11" s="29">
        <v>0</v>
      </c>
      <c r="BY11" s="29">
        <v>0</v>
      </c>
      <c r="BZ11" s="29" t="s">
        <v>74</v>
      </c>
      <c r="CA11" s="29" t="s">
        <v>74</v>
      </c>
      <c r="CB11" s="29">
        <v>0</v>
      </c>
      <c r="CC11" s="29">
        <v>0</v>
      </c>
      <c r="CD11" s="29">
        <v>160</v>
      </c>
      <c r="CE11" s="25"/>
    </row>
    <row r="12" spans="1:82" s="26" customFormat="1" ht="25.5" customHeight="1">
      <c r="A12" s="58" t="s">
        <v>90</v>
      </c>
      <c r="B12" s="59">
        <v>12100000</v>
      </c>
      <c r="C12" s="29">
        <v>8</v>
      </c>
      <c r="D12" s="29">
        <v>8</v>
      </c>
      <c r="E12" s="41" t="s">
        <v>75</v>
      </c>
      <c r="F12" s="41" t="s">
        <v>75</v>
      </c>
      <c r="G12" s="41" t="s">
        <v>75</v>
      </c>
      <c r="H12" s="41">
        <v>253000</v>
      </c>
      <c r="I12" s="29" t="s">
        <v>75</v>
      </c>
      <c r="J12" s="29" t="s">
        <v>75</v>
      </c>
      <c r="K12" s="30">
        <v>220</v>
      </c>
      <c r="L12" s="30">
        <v>213.03999999999996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11100</v>
      </c>
      <c r="S12" s="29" t="s">
        <v>71</v>
      </c>
      <c r="T12" s="30">
        <v>270.54</v>
      </c>
      <c r="U12" s="39">
        <v>1.2699023657529105</v>
      </c>
      <c r="V12" s="29">
        <v>0</v>
      </c>
      <c r="W12" s="29">
        <v>6</v>
      </c>
      <c r="X12" s="30" t="s">
        <v>75</v>
      </c>
      <c r="Y12" s="39" t="s">
        <v>72</v>
      </c>
      <c r="Z12" s="30">
        <v>11100</v>
      </c>
      <c r="AA12" s="39">
        <v>1</v>
      </c>
      <c r="AB12" s="30">
        <v>1276</v>
      </c>
      <c r="AC12" s="30">
        <v>1276</v>
      </c>
      <c r="AD12" s="39">
        <v>1</v>
      </c>
      <c r="AE12" s="30">
        <v>1672</v>
      </c>
      <c r="AF12" s="30">
        <v>0</v>
      </c>
      <c r="AG12" s="30">
        <v>0</v>
      </c>
      <c r="AH12" s="61">
        <v>0</v>
      </c>
      <c r="AI12" s="30">
        <v>0</v>
      </c>
      <c r="AJ12" s="30">
        <v>12267</v>
      </c>
      <c r="AK12" s="30">
        <v>11100</v>
      </c>
      <c r="AL12" s="39">
        <v>0.904866715578381</v>
      </c>
      <c r="AM12" s="30">
        <v>1167</v>
      </c>
      <c r="AN12" s="53">
        <v>0</v>
      </c>
      <c r="AO12" s="29">
        <v>0</v>
      </c>
      <c r="AP12" s="29" t="s">
        <v>72</v>
      </c>
      <c r="AQ12" s="29">
        <v>0</v>
      </c>
      <c r="AR12" s="30">
        <v>0</v>
      </c>
      <c r="AS12" s="30" t="s">
        <v>72</v>
      </c>
      <c r="AT12" s="30" t="s">
        <v>72</v>
      </c>
      <c r="AU12" s="39" t="s">
        <v>72</v>
      </c>
      <c r="AV12" s="30" t="s">
        <v>72</v>
      </c>
      <c r="AW12" s="39" t="s">
        <v>72</v>
      </c>
      <c r="AX12" s="30" t="s">
        <v>72</v>
      </c>
      <c r="AY12" s="30" t="s">
        <v>72</v>
      </c>
      <c r="AZ12" s="30" t="s">
        <v>72</v>
      </c>
      <c r="BA12" s="30" t="s">
        <v>72</v>
      </c>
      <c r="BB12" s="31" t="s">
        <v>72</v>
      </c>
      <c r="BC12" s="30" t="s">
        <v>72</v>
      </c>
      <c r="BD12" s="39" t="s">
        <v>72</v>
      </c>
      <c r="BE12" s="30" t="s">
        <v>72</v>
      </c>
      <c r="BF12" s="29">
        <v>0</v>
      </c>
      <c r="BG12" s="29" t="s">
        <v>72</v>
      </c>
      <c r="BH12" s="29" t="s">
        <v>72</v>
      </c>
      <c r="BI12" s="29" t="s">
        <v>72</v>
      </c>
      <c r="BJ12" s="29" t="s">
        <v>72</v>
      </c>
      <c r="BK12" s="29" t="s">
        <v>72</v>
      </c>
      <c r="BL12" s="29" t="s">
        <v>72</v>
      </c>
      <c r="BM12" s="29" t="s">
        <v>75</v>
      </c>
      <c r="BN12" s="29">
        <v>953</v>
      </c>
      <c r="BO12" s="29">
        <v>0</v>
      </c>
      <c r="BP12" s="29">
        <v>0</v>
      </c>
      <c r="BQ12" s="29" t="s">
        <v>72</v>
      </c>
      <c r="BR12" s="29" t="s">
        <v>72</v>
      </c>
      <c r="BS12" s="29" t="s">
        <v>72</v>
      </c>
      <c r="BT12" s="29" t="s">
        <v>72</v>
      </c>
      <c r="BU12" s="29">
        <v>0</v>
      </c>
      <c r="BV12" s="29" t="s">
        <v>72</v>
      </c>
      <c r="BW12" s="29" t="s">
        <v>72</v>
      </c>
      <c r="BX12" s="29">
        <v>0</v>
      </c>
      <c r="BY12" s="29">
        <v>0</v>
      </c>
      <c r="BZ12" s="29" t="s">
        <v>72</v>
      </c>
      <c r="CA12" s="29" t="s">
        <v>74</v>
      </c>
      <c r="CB12" s="29">
        <v>0</v>
      </c>
      <c r="CC12" s="29">
        <v>0</v>
      </c>
      <c r="CD12" s="29" t="s">
        <v>75</v>
      </c>
    </row>
    <row r="13" spans="1:82" s="26" customFormat="1" ht="25.5" customHeight="1">
      <c r="A13" s="100" t="s">
        <v>112</v>
      </c>
      <c r="B13" s="101">
        <v>386486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8"/>
      <c r="AI13" s="97"/>
      <c r="AJ13" s="97"/>
      <c r="AK13" s="97"/>
      <c r="AL13" s="99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</row>
    <row r="14" spans="1:83" s="26" customFormat="1" ht="25.5" customHeight="1">
      <c r="A14" s="58" t="s">
        <v>78</v>
      </c>
      <c r="B14" s="59">
        <v>3328364</v>
      </c>
      <c r="C14" s="29">
        <v>4</v>
      </c>
      <c r="D14" s="29">
        <v>3</v>
      </c>
      <c r="E14" s="41" t="s">
        <v>75</v>
      </c>
      <c r="F14" s="41" t="s">
        <v>75</v>
      </c>
      <c r="G14" s="41" t="s">
        <v>75</v>
      </c>
      <c r="H14" s="41" t="s">
        <v>75</v>
      </c>
      <c r="I14" s="29">
        <v>0</v>
      </c>
      <c r="J14" s="29">
        <v>0</v>
      </c>
      <c r="K14" s="30">
        <v>1687.36</v>
      </c>
      <c r="L14" s="30">
        <v>1800.16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11634.04</v>
      </c>
      <c r="S14" s="29" t="s">
        <v>74</v>
      </c>
      <c r="T14" s="30">
        <v>1800.16</v>
      </c>
      <c r="U14" s="39">
        <v>1</v>
      </c>
      <c r="V14" s="29">
        <v>211</v>
      </c>
      <c r="W14" s="29">
        <v>0</v>
      </c>
      <c r="X14" s="30" t="s">
        <v>75</v>
      </c>
      <c r="Y14" s="39" t="s">
        <v>72</v>
      </c>
      <c r="Z14" s="62">
        <v>11437.97</v>
      </c>
      <c r="AA14" s="63">
        <v>0.9831468690154064</v>
      </c>
      <c r="AB14" s="30">
        <v>1049</v>
      </c>
      <c r="AC14" s="30">
        <v>364</v>
      </c>
      <c r="AD14" s="39">
        <v>0.34699714013346045</v>
      </c>
      <c r="AE14" s="30">
        <v>1600</v>
      </c>
      <c r="AF14" s="30">
        <v>0</v>
      </c>
      <c r="AG14" s="30">
        <v>0</v>
      </c>
      <c r="AH14" s="61">
        <v>0</v>
      </c>
      <c r="AI14" s="30">
        <v>0</v>
      </c>
      <c r="AJ14" s="30">
        <v>16469</v>
      </c>
      <c r="AK14" s="30">
        <v>11634.04</v>
      </c>
      <c r="AL14" s="39">
        <v>0.7064205476956708</v>
      </c>
      <c r="AM14" s="30">
        <v>4834.96</v>
      </c>
      <c r="AN14" s="30">
        <v>0</v>
      </c>
      <c r="AO14" s="30">
        <v>0</v>
      </c>
      <c r="AP14" s="30" t="s">
        <v>72</v>
      </c>
      <c r="AQ14" s="30">
        <v>0</v>
      </c>
      <c r="AR14" s="30">
        <v>0</v>
      </c>
      <c r="AS14" s="30" t="s">
        <v>72</v>
      </c>
      <c r="AT14" s="50" t="s">
        <v>72</v>
      </c>
      <c r="AU14" s="29" t="s">
        <v>72</v>
      </c>
      <c r="AV14" s="29" t="s">
        <v>72</v>
      </c>
      <c r="AW14" s="29" t="s">
        <v>72</v>
      </c>
      <c r="AX14" s="29" t="s">
        <v>72</v>
      </c>
      <c r="AY14" s="29" t="s">
        <v>72</v>
      </c>
      <c r="AZ14" s="29" t="s">
        <v>72</v>
      </c>
      <c r="BA14" s="29" t="s">
        <v>72</v>
      </c>
      <c r="BB14" s="29" t="s">
        <v>72</v>
      </c>
      <c r="BC14" s="29" t="s">
        <v>72</v>
      </c>
      <c r="BD14" s="29" t="s">
        <v>72</v>
      </c>
      <c r="BE14" s="29" t="s">
        <v>72</v>
      </c>
      <c r="BF14" s="30">
        <v>1100</v>
      </c>
      <c r="BG14" s="30">
        <v>0</v>
      </c>
      <c r="BH14" s="30" t="s">
        <v>72</v>
      </c>
      <c r="BI14" s="30">
        <v>0</v>
      </c>
      <c r="BJ14" s="31" t="s">
        <v>72</v>
      </c>
      <c r="BK14" s="30">
        <v>0</v>
      </c>
      <c r="BL14" s="39" t="s">
        <v>72</v>
      </c>
      <c r="BM14" s="30">
        <v>0</v>
      </c>
      <c r="BN14" s="30">
        <v>834</v>
      </c>
      <c r="BO14" s="30">
        <v>0</v>
      </c>
      <c r="BP14" s="29">
        <v>0</v>
      </c>
      <c r="BQ14" s="29" t="s">
        <v>72</v>
      </c>
      <c r="BR14" s="29" t="s">
        <v>72</v>
      </c>
      <c r="BS14" s="29" t="s">
        <v>72</v>
      </c>
      <c r="BT14" s="29" t="s">
        <v>72</v>
      </c>
      <c r="BU14" s="29">
        <v>0</v>
      </c>
      <c r="BV14" s="29" t="s">
        <v>72</v>
      </c>
      <c r="BW14" s="29" t="s">
        <v>72</v>
      </c>
      <c r="BX14" s="29">
        <v>0</v>
      </c>
      <c r="BY14" s="29">
        <v>0</v>
      </c>
      <c r="BZ14" s="29" t="s">
        <v>72</v>
      </c>
      <c r="CA14" s="29" t="s">
        <v>74</v>
      </c>
      <c r="CB14" s="29">
        <v>0</v>
      </c>
      <c r="CC14" s="29">
        <v>0</v>
      </c>
      <c r="CD14" s="29" t="s">
        <v>75</v>
      </c>
      <c r="CE14" s="25"/>
    </row>
    <row r="15" spans="1:83" s="26" customFormat="1" ht="25.5" customHeight="1">
      <c r="A15" s="58" t="s">
        <v>111</v>
      </c>
      <c r="B15" s="59">
        <v>5844177</v>
      </c>
      <c r="C15" s="29">
        <v>10</v>
      </c>
      <c r="D15" s="29">
        <v>10</v>
      </c>
      <c r="E15" s="41" t="s">
        <v>75</v>
      </c>
      <c r="F15" s="41" t="s">
        <v>75</v>
      </c>
      <c r="G15" s="41" t="s">
        <v>75</v>
      </c>
      <c r="H15" s="41" t="s">
        <v>75</v>
      </c>
      <c r="I15" s="29">
        <v>0</v>
      </c>
      <c r="J15" s="29">
        <v>0</v>
      </c>
      <c r="K15" s="30">
        <v>768.9300000000001</v>
      </c>
      <c r="L15" s="30">
        <v>768.9299999999998</v>
      </c>
      <c r="M15" s="30">
        <v>29</v>
      </c>
      <c r="N15" s="30">
        <v>0</v>
      </c>
      <c r="O15" s="30">
        <v>4</v>
      </c>
      <c r="P15" s="30">
        <v>21</v>
      </c>
      <c r="Q15" s="30">
        <v>2</v>
      </c>
      <c r="R15" s="30">
        <v>9235.779999999999</v>
      </c>
      <c r="S15" s="29" t="s">
        <v>71</v>
      </c>
      <c r="T15" s="30">
        <v>665.53</v>
      </c>
      <c r="U15" s="39" t="s">
        <v>75</v>
      </c>
      <c r="V15" s="29">
        <v>120</v>
      </c>
      <c r="W15" s="29">
        <v>7</v>
      </c>
      <c r="X15" s="30">
        <v>2170</v>
      </c>
      <c r="Y15" s="63">
        <v>0.9117647058823529</v>
      </c>
      <c r="Z15" s="30">
        <v>1235</v>
      </c>
      <c r="AA15" s="39" t="s">
        <v>75</v>
      </c>
      <c r="AB15" s="30">
        <v>17330.11</v>
      </c>
      <c r="AC15" s="30">
        <v>13503.609999999999</v>
      </c>
      <c r="AD15" s="39">
        <v>1</v>
      </c>
      <c r="AE15" s="30">
        <v>4619.5</v>
      </c>
      <c r="AF15" s="30">
        <v>0</v>
      </c>
      <c r="AG15" s="30">
        <v>0</v>
      </c>
      <c r="AH15" s="61">
        <v>0</v>
      </c>
      <c r="AI15" s="30">
        <v>0</v>
      </c>
      <c r="AJ15" s="30">
        <v>17328.11</v>
      </c>
      <c r="AK15" s="30">
        <v>12708.609999999999</v>
      </c>
      <c r="AL15" s="39">
        <v>3.1195199902795783</v>
      </c>
      <c r="AM15" s="30">
        <v>4619.5</v>
      </c>
      <c r="AN15" s="30">
        <v>0</v>
      </c>
      <c r="AO15" s="30">
        <v>0</v>
      </c>
      <c r="AP15" s="30" t="s">
        <v>72</v>
      </c>
      <c r="AQ15" s="30" t="s">
        <v>72</v>
      </c>
      <c r="AR15" s="30">
        <v>0</v>
      </c>
      <c r="AS15" s="30" t="s">
        <v>72</v>
      </c>
      <c r="AT15" s="50" t="s">
        <v>72</v>
      </c>
      <c r="AU15" s="29" t="s">
        <v>72</v>
      </c>
      <c r="AV15" s="29" t="s">
        <v>72</v>
      </c>
      <c r="AW15" s="29" t="s">
        <v>72</v>
      </c>
      <c r="AX15" s="29" t="s">
        <v>72</v>
      </c>
      <c r="AY15" s="29" t="s">
        <v>72</v>
      </c>
      <c r="AZ15" s="29" t="s">
        <v>72</v>
      </c>
      <c r="BA15" s="29" t="s">
        <v>72</v>
      </c>
      <c r="BB15" s="29" t="s">
        <v>72</v>
      </c>
      <c r="BC15" s="29" t="s">
        <v>72</v>
      </c>
      <c r="BD15" s="29" t="s">
        <v>72</v>
      </c>
      <c r="BE15" s="29" t="s">
        <v>72</v>
      </c>
      <c r="BF15" s="30">
        <v>336</v>
      </c>
      <c r="BG15" s="30">
        <v>0</v>
      </c>
      <c r="BH15" s="30" t="s">
        <v>72</v>
      </c>
      <c r="BI15" s="30">
        <v>0</v>
      </c>
      <c r="BJ15" s="39">
        <v>0</v>
      </c>
      <c r="BK15" s="30">
        <v>0</v>
      </c>
      <c r="BL15" s="39" t="s">
        <v>72</v>
      </c>
      <c r="BM15" s="30">
        <v>0</v>
      </c>
      <c r="BN15" s="30">
        <v>81</v>
      </c>
      <c r="BO15" s="30">
        <v>0</v>
      </c>
      <c r="BP15" s="29">
        <v>0</v>
      </c>
      <c r="BQ15" s="29" t="s">
        <v>72</v>
      </c>
      <c r="BR15" s="29" t="s">
        <v>72</v>
      </c>
      <c r="BS15" s="29" t="s">
        <v>72</v>
      </c>
      <c r="BT15" s="29" t="s">
        <v>72</v>
      </c>
      <c r="BU15" s="29">
        <v>0</v>
      </c>
      <c r="BV15" s="29" t="s">
        <v>72</v>
      </c>
      <c r="BW15" s="29" t="s">
        <v>72</v>
      </c>
      <c r="BX15" s="29">
        <v>0</v>
      </c>
      <c r="BY15" s="29">
        <v>0</v>
      </c>
      <c r="BZ15" s="29" t="s">
        <v>72</v>
      </c>
      <c r="CA15" s="29" t="s">
        <v>74</v>
      </c>
      <c r="CB15" s="29">
        <v>0</v>
      </c>
      <c r="CC15" s="29">
        <v>50</v>
      </c>
      <c r="CD15" s="29">
        <v>50</v>
      </c>
      <c r="CE15" s="25"/>
    </row>
    <row r="16" spans="1:83" s="26" customFormat="1" ht="25.5" customHeight="1">
      <c r="A16" s="58" t="s">
        <v>76</v>
      </c>
      <c r="B16" s="59">
        <v>5791900</v>
      </c>
      <c r="C16" s="29">
        <v>8</v>
      </c>
      <c r="D16" s="29">
        <v>6.75</v>
      </c>
      <c r="E16" s="41">
        <v>8716.92</v>
      </c>
      <c r="F16" s="41">
        <v>18573.920000000002</v>
      </c>
      <c r="G16" s="41" t="s">
        <v>72</v>
      </c>
      <c r="H16" s="41" t="s">
        <v>75</v>
      </c>
      <c r="I16" s="29">
        <v>0</v>
      </c>
      <c r="J16" s="29">
        <v>0</v>
      </c>
      <c r="K16" s="30">
        <v>1169.85</v>
      </c>
      <c r="L16" s="30">
        <v>1164.37</v>
      </c>
      <c r="M16" s="30">
        <v>350.12</v>
      </c>
      <c r="N16" s="30">
        <v>0</v>
      </c>
      <c r="O16" s="30">
        <v>6.08</v>
      </c>
      <c r="P16" s="30">
        <v>956</v>
      </c>
      <c r="Q16" s="30">
        <v>0</v>
      </c>
      <c r="R16" s="30">
        <v>14492.37</v>
      </c>
      <c r="S16" s="29" t="s">
        <v>71</v>
      </c>
      <c r="T16" s="30">
        <v>1205</v>
      </c>
      <c r="U16" s="39">
        <v>1.0295185612371311</v>
      </c>
      <c r="V16" s="30" t="s">
        <v>75</v>
      </c>
      <c r="W16" s="30" t="s">
        <v>75</v>
      </c>
      <c r="X16" s="30">
        <v>14300</v>
      </c>
      <c r="Y16" s="39">
        <v>0.9867261186403603</v>
      </c>
      <c r="Z16" s="30">
        <v>14300</v>
      </c>
      <c r="AA16" s="39">
        <v>0.9867261186403603</v>
      </c>
      <c r="AB16" s="30">
        <v>2129.55</v>
      </c>
      <c r="AC16" s="30">
        <v>1403.55</v>
      </c>
      <c r="AD16" s="39">
        <v>0.6590829048390504</v>
      </c>
      <c r="AE16" s="30">
        <v>2293.05</v>
      </c>
      <c r="AF16" s="30">
        <v>0</v>
      </c>
      <c r="AG16" s="30">
        <v>0</v>
      </c>
      <c r="AH16" s="61">
        <v>0</v>
      </c>
      <c r="AI16" s="30">
        <v>0</v>
      </c>
      <c r="AJ16" s="30">
        <v>21960.08</v>
      </c>
      <c r="AK16" s="30">
        <v>14492.37</v>
      </c>
      <c r="AL16" s="39">
        <v>0.659941584912259</v>
      </c>
      <c r="AM16" s="30">
        <v>7467.709999999999</v>
      </c>
      <c r="AN16" s="30">
        <v>0</v>
      </c>
      <c r="AO16" s="30">
        <v>0</v>
      </c>
      <c r="AP16" s="30" t="s">
        <v>72</v>
      </c>
      <c r="AQ16" s="30">
        <v>0</v>
      </c>
      <c r="AR16" s="30">
        <v>0</v>
      </c>
      <c r="AS16" s="30" t="s">
        <v>72</v>
      </c>
      <c r="AT16" s="50" t="s">
        <v>72</v>
      </c>
      <c r="AU16" s="29" t="s">
        <v>72</v>
      </c>
      <c r="AV16" s="29" t="s">
        <v>72</v>
      </c>
      <c r="AW16" s="29" t="s">
        <v>72</v>
      </c>
      <c r="AX16" s="29" t="s">
        <v>72</v>
      </c>
      <c r="AY16" s="29" t="s">
        <v>72</v>
      </c>
      <c r="AZ16" s="29" t="s">
        <v>72</v>
      </c>
      <c r="BA16" s="29" t="s">
        <v>72</v>
      </c>
      <c r="BB16" s="29" t="s">
        <v>72</v>
      </c>
      <c r="BC16" s="29" t="s">
        <v>72</v>
      </c>
      <c r="BD16" s="29" t="s">
        <v>72</v>
      </c>
      <c r="BE16" s="29" t="s">
        <v>72</v>
      </c>
      <c r="BF16" s="30">
        <v>104</v>
      </c>
      <c r="BG16" s="30">
        <v>0</v>
      </c>
      <c r="BH16" s="30" t="s">
        <v>72</v>
      </c>
      <c r="BI16" s="30">
        <v>1</v>
      </c>
      <c r="BJ16" s="39">
        <v>0.009615384615384616</v>
      </c>
      <c r="BK16" s="30">
        <v>2</v>
      </c>
      <c r="BL16" s="39">
        <v>0.019230769230769232</v>
      </c>
      <c r="BM16" s="30">
        <v>2</v>
      </c>
      <c r="BN16" s="30">
        <v>675</v>
      </c>
      <c r="BO16" s="30">
        <v>10</v>
      </c>
      <c r="BP16" s="29">
        <v>0</v>
      </c>
      <c r="BQ16" s="29" t="s">
        <v>72</v>
      </c>
      <c r="BR16" s="29" t="s">
        <v>72</v>
      </c>
      <c r="BS16" s="29" t="s">
        <v>72</v>
      </c>
      <c r="BT16" s="29" t="s">
        <v>72</v>
      </c>
      <c r="BU16" s="29">
        <v>0</v>
      </c>
      <c r="BV16" s="29" t="s">
        <v>72</v>
      </c>
      <c r="BW16" s="29" t="s">
        <v>72</v>
      </c>
      <c r="BX16" s="29">
        <v>1</v>
      </c>
      <c r="BY16" s="29">
        <v>0</v>
      </c>
      <c r="BZ16" s="29" t="s">
        <v>72</v>
      </c>
      <c r="CA16" s="29" t="s">
        <v>74</v>
      </c>
      <c r="CB16" s="29">
        <v>0</v>
      </c>
      <c r="CC16" s="29">
        <v>400</v>
      </c>
      <c r="CD16" s="29">
        <v>402</v>
      </c>
      <c r="CE16" s="25"/>
    </row>
    <row r="17" spans="1:82" s="26" customFormat="1" ht="25.5" customHeight="1">
      <c r="A17" s="58" t="s">
        <v>115</v>
      </c>
      <c r="B17" s="59">
        <v>36895000</v>
      </c>
      <c r="C17" s="80">
        <v>6</v>
      </c>
      <c r="D17" s="80">
        <v>3.7</v>
      </c>
      <c r="E17" s="81">
        <v>18740.510000000002</v>
      </c>
      <c r="F17" s="81">
        <v>11589.56</v>
      </c>
      <c r="G17" s="82" t="s">
        <v>75</v>
      </c>
      <c r="H17" s="82" t="s">
        <v>75</v>
      </c>
      <c r="I17" s="29">
        <v>0</v>
      </c>
      <c r="J17" s="29">
        <v>0</v>
      </c>
      <c r="K17" s="30">
        <v>139.45</v>
      </c>
      <c r="L17" s="30">
        <v>139.45</v>
      </c>
      <c r="M17" s="30">
        <v>0</v>
      </c>
      <c r="N17" s="30">
        <v>0</v>
      </c>
      <c r="O17" s="30">
        <v>0</v>
      </c>
      <c r="P17" s="30">
        <v>0</v>
      </c>
      <c r="Q17" s="30">
        <v>0.72</v>
      </c>
      <c r="R17" s="30">
        <v>3070.66</v>
      </c>
      <c r="S17" s="29" t="s">
        <v>71</v>
      </c>
      <c r="T17" s="84">
        <v>139.45</v>
      </c>
      <c r="U17" s="83">
        <v>1</v>
      </c>
      <c r="V17" s="30" t="s">
        <v>75</v>
      </c>
      <c r="W17" s="30" t="s">
        <v>75</v>
      </c>
      <c r="X17" s="30">
        <v>4649.63</v>
      </c>
      <c r="Y17" s="63">
        <v>1</v>
      </c>
      <c r="Z17" s="85">
        <v>4648.65</v>
      </c>
      <c r="AA17" s="63">
        <v>1</v>
      </c>
      <c r="AB17" s="30">
        <v>536.26</v>
      </c>
      <c r="AC17" s="30">
        <v>0</v>
      </c>
      <c r="AD17" s="39">
        <v>0</v>
      </c>
      <c r="AE17" s="30">
        <v>954.09</v>
      </c>
      <c r="AF17" s="30">
        <v>0</v>
      </c>
      <c r="AG17" s="30">
        <v>0</v>
      </c>
      <c r="AH17" s="61">
        <v>0</v>
      </c>
      <c r="AI17" s="30">
        <v>0</v>
      </c>
      <c r="AJ17" s="30">
        <v>4072.12</v>
      </c>
      <c r="AK17" s="30">
        <v>3070.66</v>
      </c>
      <c r="AL17" s="83">
        <v>0.75</v>
      </c>
      <c r="AM17" s="30">
        <v>940.06</v>
      </c>
      <c r="AN17" s="29">
        <v>0</v>
      </c>
      <c r="AO17" s="29">
        <v>0</v>
      </c>
      <c r="AP17" s="29" t="s">
        <v>72</v>
      </c>
      <c r="AQ17" s="29">
        <v>0</v>
      </c>
      <c r="AR17" s="29">
        <v>538</v>
      </c>
      <c r="AS17" s="29">
        <v>0</v>
      </c>
      <c r="AT17" s="49" t="s">
        <v>116</v>
      </c>
      <c r="AU17" s="29">
        <v>2002</v>
      </c>
      <c r="AV17" s="30" t="s">
        <v>72</v>
      </c>
      <c r="AW17" s="30" t="s">
        <v>72</v>
      </c>
      <c r="AX17" s="30" t="s">
        <v>72</v>
      </c>
      <c r="AY17" s="30">
        <v>0</v>
      </c>
      <c r="AZ17" s="31" t="s">
        <v>72</v>
      </c>
      <c r="BA17" s="39">
        <v>0</v>
      </c>
      <c r="BB17" s="39" t="s">
        <v>72</v>
      </c>
      <c r="BC17" s="30" t="s">
        <v>72</v>
      </c>
      <c r="BD17" s="30">
        <v>538</v>
      </c>
      <c r="BE17" s="39">
        <v>1</v>
      </c>
      <c r="BF17" s="29">
        <v>26</v>
      </c>
      <c r="BG17" s="29">
        <v>0</v>
      </c>
      <c r="BH17" s="39">
        <v>0</v>
      </c>
      <c r="BI17" s="29">
        <v>9</v>
      </c>
      <c r="BJ17" s="39">
        <v>0.34615384615384615</v>
      </c>
      <c r="BK17" s="29">
        <v>0</v>
      </c>
      <c r="BL17" s="39">
        <v>0</v>
      </c>
      <c r="BM17" s="29">
        <v>24</v>
      </c>
      <c r="BN17" s="29">
        <v>144</v>
      </c>
      <c r="BO17" s="29">
        <v>1</v>
      </c>
      <c r="BP17" s="29">
        <v>1</v>
      </c>
      <c r="BQ17" s="29">
        <v>1</v>
      </c>
      <c r="BR17" s="30">
        <v>4643</v>
      </c>
      <c r="BS17" s="79" t="s">
        <v>75</v>
      </c>
      <c r="BT17" s="30">
        <v>3767</v>
      </c>
      <c r="BU17" s="29">
        <v>11</v>
      </c>
      <c r="BV17" s="29">
        <v>304</v>
      </c>
      <c r="BW17" s="29">
        <v>0</v>
      </c>
      <c r="BX17" s="29">
        <v>0</v>
      </c>
      <c r="BY17" s="29">
        <v>0</v>
      </c>
      <c r="BZ17" s="29" t="s">
        <v>74</v>
      </c>
      <c r="CA17" s="29" t="s">
        <v>74</v>
      </c>
      <c r="CB17" s="29">
        <v>0</v>
      </c>
      <c r="CC17" s="29">
        <v>304</v>
      </c>
      <c r="CD17" s="29">
        <v>328</v>
      </c>
    </row>
    <row r="18" spans="1:83" s="26" customFormat="1" ht="25.5" customHeight="1">
      <c r="A18" s="58" t="s">
        <v>88</v>
      </c>
      <c r="B18" s="59">
        <v>4989400</v>
      </c>
      <c r="C18" s="29">
        <v>9</v>
      </c>
      <c r="D18" s="29">
        <v>8.6</v>
      </c>
      <c r="E18" s="41" t="s">
        <v>75</v>
      </c>
      <c r="F18" s="41" t="s">
        <v>75</v>
      </c>
      <c r="G18" s="41" t="s">
        <v>75</v>
      </c>
      <c r="H18" s="41" t="s">
        <v>75</v>
      </c>
      <c r="I18" s="29">
        <v>0</v>
      </c>
      <c r="J18" s="29">
        <v>0</v>
      </c>
      <c r="K18" s="30">
        <v>881.83</v>
      </c>
      <c r="L18" s="30">
        <v>881.8299999999999</v>
      </c>
      <c r="M18" s="30">
        <v>1.167</v>
      </c>
      <c r="N18" s="30">
        <v>0</v>
      </c>
      <c r="O18" s="30">
        <v>0</v>
      </c>
      <c r="P18" s="30">
        <v>0</v>
      </c>
      <c r="Q18" s="30">
        <v>0</v>
      </c>
      <c r="R18" s="30">
        <v>13840.5</v>
      </c>
      <c r="S18" s="29" t="s">
        <v>71</v>
      </c>
      <c r="T18" s="30">
        <v>974.03</v>
      </c>
      <c r="U18" s="39">
        <v>1.104555299774333</v>
      </c>
      <c r="V18" s="29">
        <v>0</v>
      </c>
      <c r="W18" s="29">
        <v>2</v>
      </c>
      <c r="X18" s="30">
        <v>13454.16</v>
      </c>
      <c r="Y18" s="39">
        <v>0.9720862685596618</v>
      </c>
      <c r="Z18" s="30">
        <v>13291</v>
      </c>
      <c r="AA18" s="39">
        <v>0.960297677107041</v>
      </c>
      <c r="AB18" s="30">
        <v>2766</v>
      </c>
      <c r="AC18" s="30" t="s">
        <v>75</v>
      </c>
      <c r="AD18" s="39" t="s">
        <v>72</v>
      </c>
      <c r="AE18" s="30">
        <v>3500</v>
      </c>
      <c r="AF18" s="30">
        <v>0</v>
      </c>
      <c r="AG18" s="30">
        <v>0</v>
      </c>
      <c r="AH18" s="61" t="s">
        <v>75</v>
      </c>
      <c r="AI18" s="30">
        <v>0</v>
      </c>
      <c r="AJ18" s="30">
        <v>15478.25</v>
      </c>
      <c r="AK18" s="30">
        <v>13840.5</v>
      </c>
      <c r="AL18" s="39">
        <v>0.8941902346841536</v>
      </c>
      <c r="AM18" s="30">
        <v>1637.75</v>
      </c>
      <c r="AN18" s="30">
        <v>0</v>
      </c>
      <c r="AO18" s="30">
        <v>0</v>
      </c>
      <c r="AP18" s="30" t="s">
        <v>72</v>
      </c>
      <c r="AQ18" s="30">
        <v>0</v>
      </c>
      <c r="AR18" s="30">
        <v>0</v>
      </c>
      <c r="AS18" s="30" t="s">
        <v>72</v>
      </c>
      <c r="AT18" s="49" t="s">
        <v>95</v>
      </c>
      <c r="AU18" s="29">
        <v>2014</v>
      </c>
      <c r="AV18" s="29">
        <v>0</v>
      </c>
      <c r="AW18" s="29" t="s">
        <v>72</v>
      </c>
      <c r="AX18" s="39">
        <v>0</v>
      </c>
      <c r="AY18" s="29">
        <v>0</v>
      </c>
      <c r="AZ18" s="29" t="s">
        <v>72</v>
      </c>
      <c r="BA18" s="39">
        <v>0</v>
      </c>
      <c r="BB18" s="29">
        <v>0</v>
      </c>
      <c r="BC18" s="39">
        <v>0</v>
      </c>
      <c r="BD18" s="29">
        <v>0</v>
      </c>
      <c r="BE18" s="39">
        <v>0</v>
      </c>
      <c r="BF18" s="30">
        <v>105</v>
      </c>
      <c r="BG18" s="30">
        <v>0</v>
      </c>
      <c r="BH18" s="30" t="s">
        <v>72</v>
      </c>
      <c r="BI18" s="30">
        <v>0</v>
      </c>
      <c r="BJ18" s="31" t="s">
        <v>72</v>
      </c>
      <c r="BK18" s="30">
        <v>0</v>
      </c>
      <c r="BL18" s="39" t="s">
        <v>72</v>
      </c>
      <c r="BM18" s="30">
        <v>1.5</v>
      </c>
      <c r="BN18" s="30">
        <v>544</v>
      </c>
      <c r="BO18" s="30">
        <v>2</v>
      </c>
      <c r="BP18" s="29">
        <v>0</v>
      </c>
      <c r="BQ18" s="29" t="s">
        <v>72</v>
      </c>
      <c r="BR18" s="29" t="s">
        <v>75</v>
      </c>
      <c r="BS18" s="29" t="s">
        <v>75</v>
      </c>
      <c r="BT18" s="29" t="s">
        <v>75</v>
      </c>
      <c r="BU18" s="29">
        <v>0</v>
      </c>
      <c r="BV18" s="29" t="s">
        <v>72</v>
      </c>
      <c r="BW18" s="29" t="s">
        <v>72</v>
      </c>
      <c r="BX18" s="29">
        <v>0</v>
      </c>
      <c r="BY18" s="29">
        <v>0</v>
      </c>
      <c r="BZ18" s="29" t="s">
        <v>74</v>
      </c>
      <c r="CA18" s="29" t="s">
        <v>74</v>
      </c>
      <c r="CB18" s="29">
        <v>0</v>
      </c>
      <c r="CC18" s="29">
        <v>0</v>
      </c>
      <c r="CD18" s="29">
        <v>1.5</v>
      </c>
      <c r="CE18" s="25"/>
    </row>
    <row r="19" spans="1:83" s="26" customFormat="1" ht="25.5" customHeight="1">
      <c r="A19" s="58" t="s">
        <v>81</v>
      </c>
      <c r="B19" s="59">
        <v>850000</v>
      </c>
      <c r="C19" s="29">
        <v>4</v>
      </c>
      <c r="D19" s="29">
        <v>3.3</v>
      </c>
      <c r="E19" s="41">
        <v>70000</v>
      </c>
      <c r="F19" s="41">
        <v>7627</v>
      </c>
      <c r="G19" s="41">
        <v>0</v>
      </c>
      <c r="H19" s="41">
        <v>0</v>
      </c>
      <c r="I19" s="29">
        <v>0</v>
      </c>
      <c r="J19" s="29">
        <v>0</v>
      </c>
      <c r="K19" s="30">
        <v>562.88</v>
      </c>
      <c r="L19" s="30">
        <v>-259.23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3359.04</v>
      </c>
      <c r="S19" s="29" t="s">
        <v>71</v>
      </c>
      <c r="T19" s="30">
        <v>118.12</v>
      </c>
      <c r="U19" s="39">
        <v>-0.45565713844848205</v>
      </c>
      <c r="V19" s="30" t="s">
        <v>75</v>
      </c>
      <c r="W19" s="30" t="s">
        <v>75</v>
      </c>
      <c r="X19" s="30" t="s">
        <v>75</v>
      </c>
      <c r="Y19" s="66" t="s">
        <v>72</v>
      </c>
      <c r="Z19" s="30" t="s">
        <v>75</v>
      </c>
      <c r="AA19" s="39" t="s">
        <v>72</v>
      </c>
      <c r="AB19" s="30">
        <v>494</v>
      </c>
      <c r="AC19" s="30" t="s">
        <v>75</v>
      </c>
      <c r="AD19" s="39" t="s">
        <v>72</v>
      </c>
      <c r="AE19" s="30">
        <v>524</v>
      </c>
      <c r="AF19" s="30">
        <v>0</v>
      </c>
      <c r="AG19" s="30">
        <v>0</v>
      </c>
      <c r="AH19" s="61">
        <v>0</v>
      </c>
      <c r="AI19" s="30">
        <v>0</v>
      </c>
      <c r="AJ19" s="30">
        <v>5893</v>
      </c>
      <c r="AK19" s="30">
        <v>3359.04</v>
      </c>
      <c r="AL19" s="39">
        <v>0.570005090785678</v>
      </c>
      <c r="AM19" s="30">
        <v>2533.9599999999996</v>
      </c>
      <c r="AN19" s="30">
        <v>0</v>
      </c>
      <c r="AO19" s="30">
        <v>0</v>
      </c>
      <c r="AP19" s="30" t="s">
        <v>72</v>
      </c>
      <c r="AQ19" s="30">
        <v>0</v>
      </c>
      <c r="AR19" s="30">
        <v>0</v>
      </c>
      <c r="AS19" s="30" t="s">
        <v>72</v>
      </c>
      <c r="AT19" s="29" t="s">
        <v>72</v>
      </c>
      <c r="AU19" s="29" t="s">
        <v>72</v>
      </c>
      <c r="AV19" s="29" t="s">
        <v>72</v>
      </c>
      <c r="AW19" s="29" t="s">
        <v>72</v>
      </c>
      <c r="AX19" s="29" t="s">
        <v>72</v>
      </c>
      <c r="AY19" s="29" t="s">
        <v>72</v>
      </c>
      <c r="AZ19" s="29" t="s">
        <v>72</v>
      </c>
      <c r="BA19" s="29" t="s">
        <v>72</v>
      </c>
      <c r="BB19" s="29" t="s">
        <v>72</v>
      </c>
      <c r="BC19" s="29" t="s">
        <v>72</v>
      </c>
      <c r="BD19" s="29" t="s">
        <v>72</v>
      </c>
      <c r="BE19" s="29" t="s">
        <v>72</v>
      </c>
      <c r="BF19" s="30">
        <v>0</v>
      </c>
      <c r="BG19" s="30" t="s">
        <v>72</v>
      </c>
      <c r="BH19" s="30" t="s">
        <v>72</v>
      </c>
      <c r="BI19" s="30" t="s">
        <v>72</v>
      </c>
      <c r="BJ19" s="30" t="s">
        <v>72</v>
      </c>
      <c r="BK19" s="30" t="s">
        <v>72</v>
      </c>
      <c r="BL19" s="39" t="s">
        <v>72</v>
      </c>
      <c r="BM19" s="30">
        <v>0</v>
      </c>
      <c r="BN19" s="30">
        <v>75</v>
      </c>
      <c r="BO19" s="30">
        <v>0</v>
      </c>
      <c r="BP19" s="29">
        <v>0</v>
      </c>
      <c r="BQ19" s="29" t="s">
        <v>72</v>
      </c>
      <c r="BR19" s="29" t="s">
        <v>72</v>
      </c>
      <c r="BS19" s="29" t="s">
        <v>72</v>
      </c>
      <c r="BT19" s="29" t="s">
        <v>72</v>
      </c>
      <c r="BU19" s="29">
        <v>0</v>
      </c>
      <c r="BV19" s="29" t="s">
        <v>72</v>
      </c>
      <c r="BW19" s="29" t="s">
        <v>72</v>
      </c>
      <c r="BX19" s="29">
        <v>0</v>
      </c>
      <c r="BY19" s="29">
        <v>0</v>
      </c>
      <c r="BZ19" s="29" t="s">
        <v>72</v>
      </c>
      <c r="CA19" s="29" t="s">
        <v>74</v>
      </c>
      <c r="CB19" s="29">
        <v>0</v>
      </c>
      <c r="CC19" s="29">
        <v>0</v>
      </c>
      <c r="CD19" s="29" t="s">
        <v>75</v>
      </c>
      <c r="CE19" s="25"/>
    </row>
    <row r="20" spans="1:82" s="26" customFormat="1" ht="19.5" customHeight="1">
      <c r="A20" s="5"/>
      <c r="B20" s="7"/>
      <c r="C20" s="12"/>
      <c r="D20" s="13"/>
      <c r="E20" s="42"/>
      <c r="F20" s="42"/>
      <c r="G20" s="42"/>
      <c r="H20" s="42"/>
      <c r="I20" s="12"/>
      <c r="J20" s="12"/>
      <c r="K20" s="14"/>
      <c r="L20" s="14"/>
      <c r="M20" s="15"/>
      <c r="N20" s="15"/>
      <c r="O20" s="15"/>
      <c r="P20" s="15"/>
      <c r="Q20" s="15"/>
      <c r="R20" s="15"/>
      <c r="S20" s="16"/>
      <c r="T20" s="15"/>
      <c r="U20" s="17"/>
      <c r="V20" s="15"/>
      <c r="W20" s="15"/>
      <c r="X20" s="18"/>
      <c r="Y20" s="52"/>
      <c r="Z20" s="15"/>
      <c r="AA20" s="19"/>
      <c r="AB20" s="15"/>
      <c r="AC20" s="15"/>
      <c r="AD20" s="45"/>
      <c r="AE20" s="15"/>
      <c r="AF20" s="15"/>
      <c r="AG20" s="15"/>
      <c r="AH20" s="54"/>
      <c r="AI20" s="16"/>
      <c r="AJ20" s="15"/>
      <c r="AK20" s="15"/>
      <c r="AL20" s="52"/>
      <c r="AM20" s="15"/>
      <c r="AN20" s="15"/>
      <c r="AO20" s="20"/>
      <c r="AP20" s="15"/>
      <c r="AQ20" s="15"/>
      <c r="AR20" s="20"/>
      <c r="AS20" s="15"/>
      <c r="AT20" s="21"/>
      <c r="AU20" s="16"/>
      <c r="AV20" s="15"/>
      <c r="AW20" s="15"/>
      <c r="AX20" s="22"/>
      <c r="AY20" s="15"/>
      <c r="AZ20" s="15"/>
      <c r="BA20" s="22"/>
      <c r="BB20" s="15"/>
      <c r="BC20" s="22"/>
      <c r="BD20" s="15"/>
      <c r="BE20" s="22"/>
      <c r="BF20" s="15"/>
      <c r="BG20" s="15"/>
      <c r="BH20" s="22"/>
      <c r="BI20" s="15"/>
      <c r="BJ20" s="19"/>
      <c r="BK20" s="15"/>
      <c r="BL20" s="45"/>
      <c r="BM20" s="15"/>
      <c r="BN20" s="15"/>
      <c r="BO20" s="15"/>
      <c r="BP20" s="16"/>
      <c r="BQ20" s="16"/>
      <c r="BR20" s="15"/>
      <c r="BS20" s="15"/>
      <c r="BT20" s="15"/>
      <c r="BU20" s="32"/>
      <c r="BV20" s="32"/>
      <c r="BW20" s="32"/>
      <c r="BX20" s="32"/>
      <c r="BY20" s="32"/>
      <c r="BZ20" s="32"/>
      <c r="CA20" s="32"/>
      <c r="CB20" s="32"/>
      <c r="CC20" s="32"/>
      <c r="CD20" s="33"/>
    </row>
    <row r="21" spans="1:97" s="28" customFormat="1" ht="19.5" customHeight="1">
      <c r="A21" s="95" t="s">
        <v>113</v>
      </c>
      <c r="B21" s="96"/>
      <c r="C21" s="23">
        <f>SUM(C3:C19)</f>
        <v>90</v>
      </c>
      <c r="D21" s="23">
        <f>SUM(D3:D19)</f>
        <v>82.25</v>
      </c>
      <c r="E21" s="57">
        <f>SUM(E3:E19)</f>
        <v>115457.43</v>
      </c>
      <c r="F21" s="55">
        <f>SUM(F3:F19)</f>
        <v>77790.48</v>
      </c>
      <c r="G21" s="43"/>
      <c r="H21" s="43"/>
      <c r="I21" s="23"/>
      <c r="J21" s="23"/>
      <c r="K21" s="23">
        <f>SUM(K3:K19)</f>
        <v>7487.0599999999995</v>
      </c>
      <c r="L21" s="23">
        <f aca="true" t="shared" si="0" ref="L21:R21">SUM(L3:L19)</f>
        <v>7323.26</v>
      </c>
      <c r="M21" s="23">
        <f t="shared" si="0"/>
        <v>415.517</v>
      </c>
      <c r="N21" s="23">
        <f t="shared" si="0"/>
        <v>850</v>
      </c>
      <c r="O21" s="23">
        <f t="shared" si="0"/>
        <v>20.58</v>
      </c>
      <c r="P21" s="23">
        <f t="shared" si="0"/>
        <v>977</v>
      </c>
      <c r="Q21" s="23">
        <f t="shared" si="0"/>
        <v>35.72</v>
      </c>
      <c r="R21" s="23">
        <f t="shared" si="0"/>
        <v>133812.9</v>
      </c>
      <c r="S21" s="23"/>
      <c r="T21" s="23">
        <f>SUM(T3:T19)</f>
        <v>7994.039999999999</v>
      </c>
      <c r="U21" s="23"/>
      <c r="V21" s="23">
        <f>SUM(V3:V19)</f>
        <v>529</v>
      </c>
      <c r="W21" s="23">
        <f>SUM(W3:W19)</f>
        <v>314</v>
      </c>
      <c r="X21" s="23">
        <f>SUM(X3:X19)</f>
        <v>92350.01000000001</v>
      </c>
      <c r="Y21" s="46"/>
      <c r="Z21" s="23">
        <f>SUM(Z3:Z19)</f>
        <v>91674.62</v>
      </c>
      <c r="AA21" s="51"/>
      <c r="AB21" s="23">
        <f>SUM(AB3:AB19)</f>
        <v>32655.079999999998</v>
      </c>
      <c r="AC21" s="23">
        <f>SUM(AC3:AC19)</f>
        <v>21173.92</v>
      </c>
      <c r="AD21" s="46"/>
      <c r="AE21" s="23">
        <f>SUM(AE3:AE19)</f>
        <v>23607.46</v>
      </c>
      <c r="AF21" s="23"/>
      <c r="AG21" s="23"/>
      <c r="AH21" s="55">
        <f>SUM(AH3:AH19)</f>
        <v>21251.72</v>
      </c>
      <c r="AI21" s="23"/>
      <c r="AJ21" s="23">
        <f>SUM(AJ3:AJ19)</f>
        <v>168135.47</v>
      </c>
      <c r="AK21" s="23">
        <f aca="true" t="shared" si="1" ref="AK21:AR21">SUM(AK3:AK19)</f>
        <v>139255.58</v>
      </c>
      <c r="AL21" s="23"/>
      <c r="AM21" s="23">
        <f t="shared" si="1"/>
        <v>28808.73</v>
      </c>
      <c r="AN21" s="23">
        <f t="shared" si="1"/>
        <v>5029</v>
      </c>
      <c r="AO21" s="23">
        <f t="shared" si="1"/>
        <v>71749</v>
      </c>
      <c r="AP21" s="23"/>
      <c r="AQ21" s="23">
        <f t="shared" si="1"/>
        <v>601</v>
      </c>
      <c r="AR21" s="23">
        <f t="shared" si="1"/>
        <v>12736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>
        <f>SUM(BB3:BB19)</f>
        <v>71749</v>
      </c>
      <c r="BC21" s="23"/>
      <c r="BD21" s="23">
        <f>SUM(BD3:BD19)</f>
        <v>12736</v>
      </c>
      <c r="BE21" s="23"/>
      <c r="BF21" s="23">
        <f>SUM(BF3:BF19)</f>
        <v>2142</v>
      </c>
      <c r="BG21" s="23"/>
      <c r="BH21" s="23"/>
      <c r="BI21" s="23"/>
      <c r="BJ21" s="23"/>
      <c r="BK21" s="23"/>
      <c r="BL21" s="46"/>
      <c r="BM21" s="23">
        <f>SUM(BM3:BM19)</f>
        <v>378.5</v>
      </c>
      <c r="BN21" s="23">
        <f>SUM(BN3:BN19)</f>
        <v>8020</v>
      </c>
      <c r="BO21" s="23">
        <f>SUM(BO3:BO19)</f>
        <v>92</v>
      </c>
      <c r="BP21" s="23">
        <f aca="true" t="shared" si="2" ref="BP21:BY21">SUM(BP3:BP19)</f>
        <v>6</v>
      </c>
      <c r="BQ21" s="23">
        <f t="shared" si="2"/>
        <v>91</v>
      </c>
      <c r="BR21" s="23">
        <f>SUM(BR3:BR19)</f>
        <v>4756</v>
      </c>
      <c r="BS21" s="23"/>
      <c r="BT21" s="23">
        <f t="shared" si="2"/>
        <v>3870</v>
      </c>
      <c r="BU21" s="23">
        <f t="shared" si="2"/>
        <v>11</v>
      </c>
      <c r="BV21" s="23">
        <f t="shared" si="2"/>
        <v>304</v>
      </c>
      <c r="BW21" s="23"/>
      <c r="BX21" s="23">
        <f t="shared" si="2"/>
        <v>1</v>
      </c>
      <c r="BY21" s="23">
        <f t="shared" si="2"/>
        <v>0</v>
      </c>
      <c r="BZ21" s="23"/>
      <c r="CA21" s="23"/>
      <c r="CB21" s="23">
        <v>0</v>
      </c>
      <c r="CC21" s="23">
        <f>SUM(CC3:CC19)</f>
        <v>754</v>
      </c>
      <c r="CD21" s="35">
        <f>SUM(CD3:CD19)</f>
        <v>1132.5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</row>
    <row r="22" spans="1:82" s="28" customFormat="1" ht="19.5" customHeight="1">
      <c r="A22" s="91" t="s">
        <v>101</v>
      </c>
      <c r="B22" s="92"/>
      <c r="C22" s="24">
        <f>AVERAGE(C3:C19)</f>
        <v>6.428571428571429</v>
      </c>
      <c r="D22" s="24">
        <f>AVERAGE(D3:D19)</f>
        <v>5.875</v>
      </c>
      <c r="E22" s="57">
        <f>AVERAGE(E3:E19)</f>
        <v>23091.485999999997</v>
      </c>
      <c r="F22" s="55">
        <f>AVERAGE(F3:F19)</f>
        <v>19447.62</v>
      </c>
      <c r="G22" s="43"/>
      <c r="H22" s="43"/>
      <c r="I22" s="24"/>
      <c r="J22" s="24"/>
      <c r="K22" s="24">
        <f>AVERAGE(K3:K19)</f>
        <v>534.79</v>
      </c>
      <c r="L22" s="24">
        <f aca="true" t="shared" si="3" ref="L22:R22">AVERAGE(L3:L19)</f>
        <v>523.09</v>
      </c>
      <c r="M22" s="24">
        <f t="shared" si="3"/>
        <v>29.679785714285714</v>
      </c>
      <c r="N22" s="24">
        <f t="shared" si="3"/>
        <v>60.714285714285715</v>
      </c>
      <c r="O22" s="24">
        <f t="shared" si="3"/>
        <v>1.47</v>
      </c>
      <c r="P22" s="24">
        <f t="shared" si="3"/>
        <v>69.78571428571429</v>
      </c>
      <c r="Q22" s="24">
        <f t="shared" si="3"/>
        <v>2.551428571428571</v>
      </c>
      <c r="R22" s="24">
        <f t="shared" si="3"/>
        <v>9558.064285714285</v>
      </c>
      <c r="S22" s="24"/>
      <c r="T22" s="24">
        <f>AVERAGE(T3:T19)</f>
        <v>571.0028571428571</v>
      </c>
      <c r="U22" s="24"/>
      <c r="V22" s="24">
        <f>AVERAGE(V3:V19)</f>
        <v>58.77777777777778</v>
      </c>
      <c r="W22" s="24">
        <f>AVERAGE(W3:W19)</f>
        <v>34.888888888888886</v>
      </c>
      <c r="X22" s="24">
        <f>AVERAGE(X3:X19)</f>
        <v>8395.455454545456</v>
      </c>
      <c r="Y22" s="46"/>
      <c r="Z22" s="24">
        <f>AVERAGE(Z4:Z19)</f>
        <v>10186.068888888889</v>
      </c>
      <c r="AA22" s="51"/>
      <c r="AB22" s="24">
        <f>AVERAGE(AB3:AB19)</f>
        <v>2721.2566666666667</v>
      </c>
      <c r="AC22" s="24">
        <f>AVERAGE(AC3:AC19)</f>
        <v>2117.392</v>
      </c>
      <c r="AD22" s="24"/>
      <c r="AE22" s="24">
        <f>AVERAGE(AE3:AE19)</f>
        <v>1967.2883333333332</v>
      </c>
      <c r="AF22" s="24"/>
      <c r="AG22" s="24"/>
      <c r="AH22" s="55"/>
      <c r="AI22" s="24"/>
      <c r="AJ22" s="24">
        <f>AVERAGE(AJ3:AJ19)</f>
        <v>12933.497692307692</v>
      </c>
      <c r="AK22" s="24">
        <f aca="true" t="shared" si="4" ref="AK22:AR22">AVERAGE(AK3:AK19)</f>
        <v>9946.827142857142</v>
      </c>
      <c r="AL22" s="24"/>
      <c r="AM22" s="24">
        <f t="shared" si="4"/>
        <v>2057.7664285714286</v>
      </c>
      <c r="AN22" s="24">
        <f t="shared" si="4"/>
        <v>359.2142857142857</v>
      </c>
      <c r="AO22" s="24">
        <f t="shared" si="4"/>
        <v>5124.928571428572</v>
      </c>
      <c r="AP22" s="24"/>
      <c r="AQ22" s="24">
        <f t="shared" si="4"/>
        <v>46.23076923076923</v>
      </c>
      <c r="AR22" s="24">
        <f t="shared" si="4"/>
        <v>909.7142857142857</v>
      </c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>
        <f>AVERAGE(BF3:BF19)</f>
        <v>153</v>
      </c>
      <c r="BG22" s="24"/>
      <c r="BH22" s="24"/>
      <c r="BI22" s="24"/>
      <c r="BJ22" s="24"/>
      <c r="BK22" s="24"/>
      <c r="BL22" s="46"/>
      <c r="BM22" s="24">
        <f>AVERAGE(BM3:BM19)</f>
        <v>29.115384615384617</v>
      </c>
      <c r="BN22" s="24">
        <f>AVERAGE(BN3:BN19)</f>
        <v>572.8571428571429</v>
      </c>
      <c r="BO22" s="24">
        <f>AVERAGE(BO3:BO19)</f>
        <v>6.571428571428571</v>
      </c>
      <c r="BP22" s="24"/>
      <c r="BQ22" s="24"/>
      <c r="BR22" s="23"/>
      <c r="BS22" s="23"/>
      <c r="BT22" s="23"/>
      <c r="BU22" s="38"/>
      <c r="BV22" s="24"/>
      <c r="BW22" s="24"/>
      <c r="BX22" s="24"/>
      <c r="BY22" s="24"/>
      <c r="BZ22" s="24"/>
      <c r="CA22" s="24"/>
      <c r="CB22" s="24"/>
      <c r="CC22" s="24">
        <f>AVERAGE(CC3:CC19)</f>
        <v>53.857142857142854</v>
      </c>
      <c r="CD22" s="36">
        <f>AVERAGE(CD3:CD19)</f>
        <v>102.95454545454545</v>
      </c>
    </row>
    <row r="23" spans="1:82" s="28" customFormat="1" ht="19.5" customHeight="1">
      <c r="A23" s="91" t="s">
        <v>102</v>
      </c>
      <c r="B23" s="92"/>
      <c r="C23" s="23">
        <f>MEDIAN(C3:C19)</f>
        <v>6</v>
      </c>
      <c r="D23" s="23">
        <f>MEDIAN(D3:D19)</f>
        <v>5.5</v>
      </c>
      <c r="E23" s="57">
        <f>MEDIAN(E3:E19)</f>
        <v>18000</v>
      </c>
      <c r="F23" s="55">
        <f>MEDIAN(F3:F19)</f>
        <v>15081.740000000002</v>
      </c>
      <c r="G23" s="43"/>
      <c r="H23" s="43"/>
      <c r="I23" s="23"/>
      <c r="J23" s="23"/>
      <c r="K23" s="23">
        <f>MEDIAN(K3:K19)</f>
        <v>426.115</v>
      </c>
      <c r="L23" s="23">
        <f aca="true" t="shared" si="5" ref="L23:R23">MEDIAN(L3:L19)</f>
        <v>381.21000000000004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 t="shared" si="5"/>
        <v>10167.89</v>
      </c>
      <c r="S23" s="23"/>
      <c r="T23" s="23">
        <f>MEDIAN(T3:T19)</f>
        <v>379.33000000000004</v>
      </c>
      <c r="U23" s="23"/>
      <c r="V23" s="23">
        <f>MEDIAN(V3:V19)</f>
        <v>1</v>
      </c>
      <c r="W23" s="23">
        <f>MEDIAN(W3:W19)</f>
        <v>6</v>
      </c>
      <c r="X23" s="23">
        <f>MEDIAN(X3:X19)</f>
        <v>6107.31</v>
      </c>
      <c r="Y23" s="46"/>
      <c r="Z23" s="23">
        <f>MEDIAN(Z3:Z19)</f>
        <v>11437.97</v>
      </c>
      <c r="AA23" s="51"/>
      <c r="AB23" s="23">
        <f>MEDIAN(AB3:AB19)</f>
        <v>1162.5</v>
      </c>
      <c r="AC23" s="23">
        <f>MEDIAN(AC3:AC19)</f>
        <v>1014.115</v>
      </c>
      <c r="AD23" s="23"/>
      <c r="AE23" s="23">
        <f>MEDIAN(AE3:AE19)</f>
        <v>1770.78</v>
      </c>
      <c r="AF23" s="23"/>
      <c r="AG23" s="23"/>
      <c r="AH23" s="55"/>
      <c r="AI23" s="23"/>
      <c r="AJ23" s="23">
        <f>MEDIAN(AJ3:AJ19)</f>
        <v>15474.880000000001</v>
      </c>
      <c r="AK23" s="23">
        <f aca="true" t="shared" si="6" ref="AK23:AR23">MEDIAN(AK3:AK19)</f>
        <v>11367.02</v>
      </c>
      <c r="AL23" s="23"/>
      <c r="AM23" s="23">
        <f t="shared" si="6"/>
        <v>1402.375</v>
      </c>
      <c r="AN23" s="23">
        <f t="shared" si="6"/>
        <v>0</v>
      </c>
      <c r="AO23" s="23">
        <f t="shared" si="6"/>
        <v>0</v>
      </c>
      <c r="AP23" s="23"/>
      <c r="AQ23" s="23">
        <f t="shared" si="6"/>
        <v>0</v>
      </c>
      <c r="AR23" s="23">
        <f t="shared" si="6"/>
        <v>0</v>
      </c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>
        <f>MEDIAN(BF3:BF19)</f>
        <v>79</v>
      </c>
      <c r="BG23" s="23"/>
      <c r="BH23" s="23"/>
      <c r="BI23" s="23"/>
      <c r="BJ23" s="23"/>
      <c r="BK23" s="23"/>
      <c r="BL23" s="46"/>
      <c r="BM23" s="23">
        <f>MEDIAN(BM3:BM19)</f>
        <v>2</v>
      </c>
      <c r="BN23" s="23">
        <f>MEDIAN(BN3:BN19)</f>
        <v>555.5</v>
      </c>
      <c r="BO23" s="23">
        <f>MEDIAN(BO3:BO19)</f>
        <v>0</v>
      </c>
      <c r="BP23" s="23"/>
      <c r="BQ23" s="23"/>
      <c r="BR23" s="23"/>
      <c r="BS23" s="23"/>
      <c r="BT23" s="23"/>
      <c r="BU23" s="37"/>
      <c r="BV23" s="23"/>
      <c r="BW23" s="23"/>
      <c r="BX23" s="23"/>
      <c r="BY23" s="23"/>
      <c r="BZ23" s="23"/>
      <c r="CA23" s="23"/>
      <c r="CB23" s="23"/>
      <c r="CC23" s="23">
        <f>MEDIAN(CC3:CC19)</f>
        <v>0</v>
      </c>
      <c r="CD23" s="35">
        <f>MEDIAN(CD3:CD19)</f>
        <v>50</v>
      </c>
    </row>
    <row r="24" spans="1:82" s="28" customFormat="1" ht="19.5" customHeight="1">
      <c r="A24" s="91" t="s">
        <v>103</v>
      </c>
      <c r="B24" s="92"/>
      <c r="C24" s="23">
        <f>MAX(C3:C19)</f>
        <v>15</v>
      </c>
      <c r="D24" s="23">
        <f>MAX(D3:D19)</f>
        <v>13.3</v>
      </c>
      <c r="E24" s="57">
        <f>MAX(E3:E19)</f>
        <v>70000</v>
      </c>
      <c r="F24" s="55">
        <f>MAX(F3:F19)</f>
        <v>40000</v>
      </c>
      <c r="G24" s="43"/>
      <c r="H24" s="43"/>
      <c r="I24" s="23"/>
      <c r="J24" s="23"/>
      <c r="K24" s="23">
        <f>MAX(K3:K19)</f>
        <v>1687.36</v>
      </c>
      <c r="L24" s="23">
        <f aca="true" t="shared" si="7" ref="L24:R24">MAX(L3:L19)</f>
        <v>1800.16</v>
      </c>
      <c r="M24" s="23">
        <f t="shared" si="7"/>
        <v>350.12</v>
      </c>
      <c r="N24" s="23">
        <f t="shared" si="7"/>
        <v>850</v>
      </c>
      <c r="O24" s="23">
        <f t="shared" si="7"/>
        <v>10.5</v>
      </c>
      <c r="P24" s="23">
        <f t="shared" si="7"/>
        <v>956</v>
      </c>
      <c r="Q24" s="23">
        <f t="shared" si="7"/>
        <v>33</v>
      </c>
      <c r="R24" s="23">
        <f t="shared" si="7"/>
        <v>19955</v>
      </c>
      <c r="S24" s="23"/>
      <c r="T24" s="23">
        <f>MAX(T3:T19)</f>
        <v>1800.16</v>
      </c>
      <c r="U24" s="23"/>
      <c r="V24" s="23">
        <f>MAX(V3:V19)</f>
        <v>211</v>
      </c>
      <c r="W24" s="23">
        <f>MAX(W3:W19)</f>
        <v>111</v>
      </c>
      <c r="X24" s="23">
        <f>MAX(X3:X19)</f>
        <v>16573.85</v>
      </c>
      <c r="Y24" s="46"/>
      <c r="Z24" s="23">
        <f>MAX(Z3:Z19)</f>
        <v>18164</v>
      </c>
      <c r="AA24" s="51"/>
      <c r="AB24" s="23">
        <f>MAX(AB3:AB19)</f>
        <v>17330.11</v>
      </c>
      <c r="AC24" s="23">
        <f>MAX(AC3:AC19)</f>
        <v>13503.609999999999</v>
      </c>
      <c r="AD24" s="23"/>
      <c r="AE24" s="23">
        <f>MAX(AE3:AE19)</f>
        <v>4619.5</v>
      </c>
      <c r="AF24" s="23"/>
      <c r="AG24" s="23"/>
      <c r="AH24" s="55"/>
      <c r="AI24" s="23"/>
      <c r="AJ24" s="23">
        <f>MAX(AJ3:AJ19)</f>
        <v>24711.1</v>
      </c>
      <c r="AK24" s="23">
        <f aca="true" t="shared" si="8" ref="AK24:AR24">MAX(AK3:AK19)</f>
        <v>19955</v>
      </c>
      <c r="AL24" s="23"/>
      <c r="AM24" s="23">
        <f t="shared" si="8"/>
        <v>7467.709999999999</v>
      </c>
      <c r="AN24" s="23">
        <f t="shared" si="8"/>
        <v>5029</v>
      </c>
      <c r="AO24" s="23">
        <f t="shared" si="8"/>
        <v>71749</v>
      </c>
      <c r="AP24" s="23"/>
      <c r="AQ24" s="23">
        <f t="shared" si="8"/>
        <v>479</v>
      </c>
      <c r="AR24" s="23">
        <f t="shared" si="8"/>
        <v>12076</v>
      </c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>
        <f>MAX(BF3:BF19)</f>
        <v>1100</v>
      </c>
      <c r="BG24" s="23"/>
      <c r="BH24" s="23"/>
      <c r="BI24" s="23"/>
      <c r="BJ24" s="23"/>
      <c r="BK24" s="23"/>
      <c r="BL24" s="46"/>
      <c r="BM24" s="23">
        <f>MAX(BM3:BM19)</f>
        <v>160</v>
      </c>
      <c r="BN24" s="23">
        <f>MAX(BN3:BN19)</f>
        <v>1481</v>
      </c>
      <c r="BO24" s="23">
        <f>MAX(BO3:BO19)</f>
        <v>55</v>
      </c>
      <c r="BP24" s="23"/>
      <c r="BQ24" s="23"/>
      <c r="BR24" s="23"/>
      <c r="BS24" s="23"/>
      <c r="BT24" s="23"/>
      <c r="BU24" s="37"/>
      <c r="BV24" s="23"/>
      <c r="BW24" s="23"/>
      <c r="BX24" s="23"/>
      <c r="BY24" s="23"/>
      <c r="BZ24" s="23"/>
      <c r="CA24" s="23"/>
      <c r="CB24" s="23"/>
      <c r="CC24" s="23">
        <f>MAX(CC3:CC19)</f>
        <v>400</v>
      </c>
      <c r="CD24" s="35">
        <f>MAX(CD3:CD19)</f>
        <v>402</v>
      </c>
    </row>
    <row r="25" spans="1:82" s="28" customFormat="1" ht="19.5" customHeight="1">
      <c r="A25" s="91" t="s">
        <v>104</v>
      </c>
      <c r="B25" s="92"/>
      <c r="C25" s="23">
        <f>MIN(C3:C19)</f>
        <v>1</v>
      </c>
      <c r="D25" s="23">
        <f>MIN(D3:D19)</f>
        <v>1</v>
      </c>
      <c r="E25" s="57">
        <f>MIN(E3:E19)</f>
        <v>0</v>
      </c>
      <c r="F25" s="55">
        <f>MIN(F3:F19)</f>
        <v>7627</v>
      </c>
      <c r="G25" s="43"/>
      <c r="H25" s="43"/>
      <c r="I25" s="23"/>
      <c r="J25" s="23"/>
      <c r="K25" s="23">
        <f>MIN(K3:K19)</f>
        <v>9.61000000000001</v>
      </c>
      <c r="L25" s="23">
        <f aca="true" t="shared" si="9" ref="L25:R25">MIN(L3:L19)</f>
        <v>-259.23</v>
      </c>
      <c r="M25" s="23">
        <f t="shared" si="9"/>
        <v>0</v>
      </c>
      <c r="N25" s="23">
        <f t="shared" si="9"/>
        <v>0</v>
      </c>
      <c r="O25" s="23">
        <f t="shared" si="9"/>
        <v>0</v>
      </c>
      <c r="P25" s="23">
        <f t="shared" si="9"/>
        <v>0</v>
      </c>
      <c r="Q25" s="23">
        <f t="shared" si="9"/>
        <v>0</v>
      </c>
      <c r="R25" s="23">
        <f t="shared" si="9"/>
        <v>1788.1499999999999</v>
      </c>
      <c r="S25" s="23"/>
      <c r="T25" s="23">
        <f>MIN(T3:T19)</f>
        <v>18.35</v>
      </c>
      <c r="U25" s="23"/>
      <c r="V25" s="23">
        <f>MIN(V3:V19)</f>
        <v>0</v>
      </c>
      <c r="W25" s="23">
        <f>MIN(W3:W19)</f>
        <v>0</v>
      </c>
      <c r="X25" s="23">
        <f>MIN(X3:X19)</f>
        <v>734.36</v>
      </c>
      <c r="Y25" s="46"/>
      <c r="Z25" s="23">
        <f>MIN(Z3:Z19)</f>
        <v>1235</v>
      </c>
      <c r="AA25" s="51"/>
      <c r="AB25" s="23">
        <f>MIN(AB3:AB19)</f>
        <v>190.5</v>
      </c>
      <c r="AC25" s="23">
        <f>MIN(AC3:AC19)</f>
        <v>0</v>
      </c>
      <c r="AD25" s="23"/>
      <c r="AE25" s="23">
        <f>MIN(AE3:AE19)</f>
        <v>190.5</v>
      </c>
      <c r="AF25" s="23"/>
      <c r="AG25" s="23"/>
      <c r="AH25" s="55"/>
      <c r="AI25" s="23"/>
      <c r="AJ25" s="23">
        <f>MIN(AJ3:AJ19)</f>
        <v>1522.48</v>
      </c>
      <c r="AK25" s="23">
        <f aca="true" t="shared" si="10" ref="AK25:AR25">MIN(AK3:AK19)</f>
        <v>1788.1499999999999</v>
      </c>
      <c r="AL25" s="23"/>
      <c r="AM25" s="23">
        <f t="shared" si="10"/>
        <v>-1457</v>
      </c>
      <c r="AN25" s="23">
        <f t="shared" si="10"/>
        <v>0</v>
      </c>
      <c r="AO25" s="23">
        <f t="shared" si="10"/>
        <v>0</v>
      </c>
      <c r="AP25" s="23"/>
      <c r="AQ25" s="23">
        <f t="shared" si="10"/>
        <v>0</v>
      </c>
      <c r="AR25" s="23">
        <f t="shared" si="10"/>
        <v>0</v>
      </c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>
        <f>MIN(BF3:BF19)</f>
        <v>0</v>
      </c>
      <c r="BG25" s="23"/>
      <c r="BH25" s="23"/>
      <c r="BI25" s="23"/>
      <c r="BJ25" s="23"/>
      <c r="BK25" s="23"/>
      <c r="BL25" s="46"/>
      <c r="BM25" s="23">
        <f>MIN(BM3:BM19)</f>
        <v>0</v>
      </c>
      <c r="BN25" s="23">
        <f>MIN(BN3:BN19)</f>
        <v>66</v>
      </c>
      <c r="BO25" s="23">
        <f>MIN(BO3:BO19)</f>
        <v>0</v>
      </c>
      <c r="BP25" s="23"/>
      <c r="BQ25" s="23"/>
      <c r="BR25" s="23"/>
      <c r="BS25" s="23"/>
      <c r="BT25" s="23"/>
      <c r="BU25" s="37"/>
      <c r="BV25" s="23"/>
      <c r="BW25" s="23"/>
      <c r="BX25" s="23"/>
      <c r="BY25" s="23"/>
      <c r="BZ25" s="23"/>
      <c r="CA25" s="23"/>
      <c r="CB25" s="23"/>
      <c r="CC25" s="23">
        <f>MIN(CC3:CC19)</f>
        <v>0</v>
      </c>
      <c r="CD25" s="35">
        <f>MIN(CD3:CD19)</f>
        <v>0</v>
      </c>
    </row>
  </sheetData>
  <sheetProtection selectLockedCells="1" selectUnlockedCells="1"/>
  <mergeCells count="18">
    <mergeCell ref="A24:B24"/>
    <mergeCell ref="A25:B25"/>
    <mergeCell ref="A1:A2"/>
    <mergeCell ref="B1:B2"/>
    <mergeCell ref="C1:H1"/>
    <mergeCell ref="I1:S1"/>
    <mergeCell ref="A21:B21"/>
    <mergeCell ref="A22:B22"/>
    <mergeCell ref="A23:B23"/>
    <mergeCell ref="T1:Y1"/>
    <mergeCell ref="BR1:BT1"/>
    <mergeCell ref="AT1:BE1"/>
    <mergeCell ref="BF1:BQ1"/>
    <mergeCell ref="BU1:CC1"/>
    <mergeCell ref="CD1:CD2"/>
    <mergeCell ref="Z1:AI1"/>
    <mergeCell ref="AJ1:AM1"/>
    <mergeCell ref="AN1:AS1"/>
  </mergeCells>
  <hyperlinks>
    <hyperlink ref="AT18" r:id="rId1" display="www.regionpaca.fr/la-region/au-plus-pres-de-vous/service-des-archives/presentation.html"/>
    <hyperlink ref="AT11" r:id="rId2" display="www.archives.nordpasdecalais.fr"/>
  </hyperlinks>
  <printOptions horizontalCentered="1" verticalCentered="1"/>
  <pageMargins left="0.2362204724409449" right="0.2362204724409449" top="0.5511811023622047" bottom="0.5511811023622047" header="0.31496062992125984" footer="0.31496062992125984"/>
  <pageSetup horizontalDpi="300" verticalDpi="300" orientation="landscape" paperSize="9" scale="86" r:id="rId5"/>
  <headerFooter alignWithMargins="0">
    <oddHeader>&amp;L&amp;"Times New Roman,Italique"&amp;16Enquête annuelle 2016&amp;R&amp;"Times New Roman,Italique"&amp;16Archives régionales</oddHeader>
    <oddFooter>&amp;C&amp;"Times New Roman,Italique"&amp;10 Service interministériel des Archives de France, juin 2017</oddFooter>
  </headerFooter>
  <colBreaks count="7" manualBreakCount="7">
    <brk id="8" max="65535" man="1"/>
    <brk id="19" max="65535" man="1"/>
    <brk id="25" max="65535" man="1"/>
    <brk id="35" max="65535" man="1"/>
    <brk id="45" max="65535" man="1"/>
    <brk id="57" max="65535" man="1"/>
    <brk id="72" max="65535" man="1"/>
  </col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Ministère de la Culture</cp:lastModifiedBy>
  <cp:lastPrinted>2017-07-13T12:56:41Z</cp:lastPrinted>
  <dcterms:created xsi:type="dcterms:W3CDTF">2017-06-20T14:51:06Z</dcterms:created>
  <dcterms:modified xsi:type="dcterms:W3CDTF">2017-07-13T12:57:10Z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