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enquête" sheetId="1" r:id="rId1"/>
  </sheets>
  <definedNames>
    <definedName name="_xlnm.Print_Area" localSheetId="0">'enquête'!$A$1:$X$54</definedName>
    <definedName name="_xlnm.Print_Titles" localSheetId="0">('enquête'!$A:$B,'enquête'!$1:$2)</definedName>
    <definedName name="Excel_BuiltIn_Print_Area_10_1">NA()</definedName>
    <definedName name="Excel_BuiltIn_Print_Area_10_1_1">"$#REF !.$A$1:$F$2"</definedName>
    <definedName name="Excel_BuiltIn_Print_Area_12_1">"$#REF !.$A$1:$E$1"</definedName>
    <definedName name="Excel_BuiltIn_Print_Area_12_1_1">NA()</definedName>
    <definedName name="Excel_BuiltIn_Print_Area_13_1">NA()</definedName>
    <definedName name="Excel_BuiltIn_Print_Area_13_1_1">NA()</definedName>
    <definedName name="Excel_BuiltIn_Print_Area_14_1_1">NA()</definedName>
    <definedName name="Excel_BuiltIn_Print_Area_16_1">"$#REF !.$A$1:$F$2"</definedName>
    <definedName name="Excel_BuiltIn_Print_Area_19">"$#REF !.$A$1:$E$2"</definedName>
    <definedName name="Excel_BuiltIn_Print_Area_1_1">NA()</definedName>
    <definedName name="Excel_BuiltIn_Print_Area_1_1_1">"$#REF !.$A$1:$E$2"</definedName>
    <definedName name="Excel_BuiltIn_Print_Area_21">"$#REF !.$A$1:$E$1"</definedName>
    <definedName name="Excel_BuiltIn_Print_Area_23">"$#REF !.$A$1:$F$2"</definedName>
    <definedName name="Excel_BuiltIn_Print_Area_3_1">NA()</definedName>
    <definedName name="Excel_BuiltIn_Print_Area_3_1_1">NA()</definedName>
    <definedName name="Excel_BuiltIn_Print_Area_4_1">NA()</definedName>
    <definedName name="Excel_BuiltIn_Print_Area_5_1">NA()</definedName>
    <definedName name="Excel_BuiltIn_Print_Area_5_1_1">NA()</definedName>
    <definedName name="Excel_BuiltIn_Print_Area_5_1_1_1">NA()</definedName>
    <definedName name="Excel_BuiltIn_Print_Area_5_1_1_1_1">NA()</definedName>
    <definedName name="Excel_BuiltIn_Print_Area_6_1">NA()</definedName>
    <definedName name="Excel_BuiltIn_Print_Area_7_1">"$#REF !.$A$1:$C$2"</definedName>
    <definedName name="Excel_BuiltIn_Print_Area_8_1">NA()</definedName>
    <definedName name="Excel_BuiltIn_Print_Area_8_1_1">"$#REF !.$A$1:$G$2"</definedName>
    <definedName name="Excel_BuiltIn_Print_Area_8_1_1_1">NA()</definedName>
    <definedName name="Excel_BuiltIn_Print_Area_9_1">NA()</definedName>
    <definedName name="Excel_BuiltIn_Print_Titles_1">'enquête'!$A$1:$B$4</definedName>
    <definedName name="Excel_BuiltIn_Print_Titles_1_1">'enquête'!$A:$B</definedName>
    <definedName name="Excel_BuiltIn_Print_Titles_1_1_1">NA()</definedName>
    <definedName name="Excel_BuiltIn_Print_Titles_8_1">NA()</definedName>
    <definedName name="sPath">NA()</definedName>
  </definedNames>
  <calcPr fullCalcOnLoad="1"/>
</workbook>
</file>

<file path=xl/sharedStrings.xml><?xml version="1.0" encoding="utf-8"?>
<sst xmlns="http://schemas.openxmlformats.org/spreadsheetml/2006/main" count="103" uniqueCount="78">
  <si>
    <t>Centre de gestion</t>
  </si>
  <si>
    <t>1 – Personnel et budget</t>
  </si>
  <si>
    <t>2 – Aide à l'archivage</t>
  </si>
  <si>
    <t>3 - Traitement</t>
  </si>
  <si>
    <t>4 – Action culturelle</t>
  </si>
  <si>
    <t>Personnels</t>
  </si>
  <si>
    <t xml:space="preserve">Personnels – ETP </t>
  </si>
  <si>
    <t>Charges de personnel</t>
  </si>
  <si>
    <t>Crédits fonctionne-ment</t>
  </si>
  <si>
    <t xml:space="preserve">Crédits investisse-ment </t>
  </si>
  <si>
    <t>Subvention conseil départemental</t>
  </si>
  <si>
    <t>Recettes</t>
  </si>
  <si>
    <t>Diagnostic – nombre d'institutions</t>
  </si>
  <si>
    <t>Diagnostic – jours d'intervention</t>
  </si>
  <si>
    <t>Intervention – nombre d'institutions</t>
  </si>
  <si>
    <t>Intervention –  jours d'intervention</t>
  </si>
  <si>
    <t>Maintenance – nombre d'institutions</t>
  </si>
  <si>
    <t>Maintenance – jours d'intervention</t>
  </si>
  <si>
    <t>Métrage linéaire éliminé</t>
  </si>
  <si>
    <t>Volume classé (ml)</t>
  </si>
  <si>
    <t>Volume classé (unités)</t>
  </si>
  <si>
    <t>Volume classé (heures)</t>
  </si>
  <si>
    <t>Expositions organisées par le service</t>
  </si>
  <si>
    <t>Nombre de visiteurs des expositions</t>
  </si>
  <si>
    <t>Expositions organisées avec le service</t>
  </si>
  <si>
    <t xml:space="preserve">Nombre de visiteurs des </t>
  </si>
  <si>
    <t>Nombre de scolaires rencontrés</t>
  </si>
  <si>
    <t>Ain</t>
  </si>
  <si>
    <t>Aisne</t>
  </si>
  <si>
    <t xml:space="preserve">Alpes de Haute-Provence </t>
  </si>
  <si>
    <t>Hautes-Alpes</t>
  </si>
  <si>
    <t>n.c.</t>
  </si>
  <si>
    <t>Alpes-Maritimes</t>
  </si>
  <si>
    <t>Aube</t>
  </si>
  <si>
    <t>Bouches-du-Rhône</t>
  </si>
  <si>
    <t>Calvados</t>
  </si>
  <si>
    <t>Côte-d’Or</t>
  </si>
  <si>
    <t>Côtes d'Armor</t>
  </si>
  <si>
    <t>Dordogne</t>
  </si>
  <si>
    <t>Drôme</t>
  </si>
  <si>
    <t>Eure</t>
  </si>
  <si>
    <t>Finistère</t>
  </si>
  <si>
    <t>Hérault</t>
  </si>
  <si>
    <t>Isère</t>
  </si>
  <si>
    <t>Jura</t>
  </si>
  <si>
    <t>Landes</t>
  </si>
  <si>
    <t>Loire</t>
  </si>
  <si>
    <t>Loire-Atlantique</t>
  </si>
  <si>
    <t>Lozère</t>
  </si>
  <si>
    <t>Manche</t>
  </si>
  <si>
    <t>Marne</t>
  </si>
  <si>
    <t>Mayenne</t>
  </si>
  <si>
    <t>Nord</t>
  </si>
  <si>
    <t>Oise</t>
  </si>
  <si>
    <t>Puy-de-Dôme</t>
  </si>
  <si>
    <t>Pyrénées-Atlantiques</t>
  </si>
  <si>
    <t>Hautes-Pyrénées</t>
  </si>
  <si>
    <t>26 868, 33</t>
  </si>
  <si>
    <t>1 100, 18</t>
  </si>
  <si>
    <t xml:space="preserve">Bas-Rhin </t>
  </si>
  <si>
    <t>Haut-Rhin</t>
  </si>
  <si>
    <t>Rhône</t>
  </si>
  <si>
    <t>Saône-et-Loire</t>
  </si>
  <si>
    <t>Savoie</t>
  </si>
  <si>
    <t>Haute-Savoie</t>
  </si>
  <si>
    <t>Île-de-France</t>
  </si>
  <si>
    <t>Seine-Maritime</t>
  </si>
  <si>
    <t>Seine-et-Marne</t>
  </si>
  <si>
    <t>Var</t>
  </si>
  <si>
    <t xml:space="preserve">Vendée </t>
  </si>
  <si>
    <t>Vienne</t>
  </si>
  <si>
    <t>Vosges</t>
  </si>
  <si>
    <t>Yonne</t>
  </si>
  <si>
    <t>TOTAL – 41 CdG</t>
  </si>
  <si>
    <t>Maximum</t>
  </si>
  <si>
    <t>Minimum</t>
  </si>
  <si>
    <t>Moyenne</t>
  </si>
  <si>
    <t>Médiane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</si>
</sst>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0"/>
    <numFmt numFmtId="167" formatCode="#,##0\ [$€-40C];[RED]\-#,##0\ [$€-40C]"/>
    <numFmt numFmtId="168" formatCode="#,##0.00\ [$€-40C];[RED]\-#,##0.00\ [$€-40C]"/>
    <numFmt numFmtId="169" formatCode="#,##0.00"/>
    <numFmt numFmtId="170" formatCode="0%"/>
    <numFmt numFmtId="171" formatCode="00"/>
  </numFmts>
  <fonts count="22">
    <font>
      <sz val="10"/>
      <name val="Tahoma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20" borderId="1" applyNumberFormat="0" applyAlignment="0" applyProtection="0"/>
    <xf numFmtId="164" fontId="6" fillId="0" borderId="2" applyNumberFormat="0" applyFill="0" applyAlignment="0" applyProtection="0"/>
    <xf numFmtId="164" fontId="0" fillId="21" borderId="3" applyNumberFormat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2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0" fillId="4" borderId="0" applyNumberFormat="0" applyBorder="0" applyAlignment="0" applyProtection="0"/>
    <xf numFmtId="164" fontId="11" fillId="20" borderId="4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18" fillId="23" borderId="9" applyNumberFormat="0" applyAlignment="0" applyProtection="0"/>
  </cellStyleXfs>
  <cellXfs count="30">
    <xf numFmtId="164" fontId="0" fillId="0" borderId="0" xfId="0" applyAlignment="1">
      <alignment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 wrapText="1"/>
    </xf>
    <xf numFmtId="165" fontId="19" fillId="0" borderId="0" xfId="0" applyNumberFormat="1" applyFont="1" applyAlignment="1">
      <alignment/>
    </xf>
    <xf numFmtId="164" fontId="19" fillId="0" borderId="0" xfId="0" applyFont="1" applyAlignment="1">
      <alignment/>
    </xf>
    <xf numFmtId="166" fontId="19" fillId="0" borderId="0" xfId="0" applyNumberFormat="1" applyFont="1" applyAlignment="1">
      <alignment/>
    </xf>
    <xf numFmtId="167" fontId="19" fillId="0" borderId="0" xfId="0" applyNumberFormat="1" applyFont="1" applyAlignment="1">
      <alignment/>
    </xf>
    <xf numFmtId="168" fontId="19" fillId="0" borderId="0" xfId="0" applyNumberFormat="1" applyFont="1" applyAlignment="1">
      <alignment/>
    </xf>
    <xf numFmtId="169" fontId="19" fillId="0" borderId="0" xfId="0" applyNumberFormat="1" applyFont="1" applyAlignment="1">
      <alignment/>
    </xf>
    <xf numFmtId="170" fontId="19" fillId="0" borderId="0" xfId="0" applyNumberFormat="1" applyFont="1" applyAlignment="1">
      <alignment/>
    </xf>
    <xf numFmtId="164" fontId="20" fillId="24" borderId="10" xfId="0" applyFont="1" applyFill="1" applyBorder="1" applyAlignment="1">
      <alignment horizontal="center" vertical="center"/>
    </xf>
    <xf numFmtId="165" fontId="20" fillId="24" borderId="10" xfId="0" applyNumberFormat="1" applyFont="1" applyFill="1" applyBorder="1" applyAlignment="1">
      <alignment horizontal="center" wrapText="1"/>
    </xf>
    <xf numFmtId="165" fontId="21" fillId="0" borderId="0" xfId="0" applyNumberFormat="1" applyFont="1" applyFill="1" applyAlignment="1">
      <alignment horizontal="center" wrapText="1"/>
    </xf>
    <xf numFmtId="165" fontId="19" fillId="24" borderId="10" xfId="0" applyNumberFormat="1" applyFont="1" applyFill="1" applyBorder="1" applyAlignment="1">
      <alignment horizontal="center" vertical="center" wrapText="1"/>
    </xf>
    <xf numFmtId="171" fontId="19" fillId="4" borderId="10" xfId="0" applyNumberFormat="1" applyFont="1" applyFill="1" applyBorder="1" applyAlignment="1">
      <alignment horizontal="center"/>
    </xf>
    <xf numFmtId="164" fontId="19" fillId="0" borderId="10" xfId="0" applyFont="1" applyFill="1" applyBorder="1" applyAlignment="1">
      <alignment wrapText="1"/>
    </xf>
    <xf numFmtId="164" fontId="19" fillId="0" borderId="10" xfId="0" applyFont="1" applyBorder="1" applyAlignment="1">
      <alignment horizontal="center"/>
    </xf>
    <xf numFmtId="167" fontId="19" fillId="0" borderId="1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164" fontId="19" fillId="0" borderId="10" xfId="0" applyFont="1" applyFill="1" applyBorder="1" applyAlignment="1">
      <alignment horizontal="center"/>
    </xf>
    <xf numFmtId="167" fontId="19" fillId="0" borderId="10" xfId="0" applyNumberFormat="1" applyFont="1" applyFill="1" applyBorder="1" applyAlignment="1">
      <alignment horizontal="center"/>
    </xf>
    <xf numFmtId="165" fontId="19" fillId="0" borderId="10" xfId="0" applyNumberFormat="1" applyFont="1" applyFill="1" applyBorder="1" applyAlignment="1">
      <alignment horizontal="center"/>
    </xf>
    <xf numFmtId="164" fontId="19" fillId="4" borderId="10" xfId="0" applyFont="1" applyFill="1" applyBorder="1" applyAlignment="1">
      <alignment horizontal="center"/>
    </xf>
    <xf numFmtId="167" fontId="19" fillId="4" borderId="10" xfId="0" applyNumberFormat="1" applyFont="1" applyFill="1" applyBorder="1" applyAlignment="1">
      <alignment horizontal="center"/>
    </xf>
    <xf numFmtId="165" fontId="19" fillId="4" borderId="10" xfId="0" applyNumberFormat="1" applyFont="1" applyFill="1" applyBorder="1" applyAlignment="1">
      <alignment horizontal="center"/>
    </xf>
    <xf numFmtId="164" fontId="20" fillId="0" borderId="0" xfId="0" applyFont="1" applyAlignment="1">
      <alignment/>
    </xf>
    <xf numFmtId="164" fontId="20" fillId="0" borderId="0" xfId="0" applyFont="1" applyAlignment="1">
      <alignment horizontal="right"/>
    </xf>
    <xf numFmtId="167" fontId="20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164" fontId="19" fillId="0" borderId="0" xfId="0" applyFont="1" applyAlignment="1">
      <alignment horizontal="right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_Feuil1" xfId="51"/>
    <cellStyle name="Normal_Numérisation et activités photo" xfId="52"/>
    <cellStyle name="Satisfaisant" xfId="53"/>
    <cellStyle name="Sortie" xfId="54"/>
    <cellStyle name="Texte explicatif" xfId="55"/>
    <cellStyle name="Titre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I51"/>
  <sheetViews>
    <sheetView tabSelected="1" zoomScale="83" zoomScaleNormal="83" workbookViewId="0" topLeftCell="A1">
      <pane xSplit="2" ySplit="2" topLeftCell="U24" activePane="bottomRight" state="frozen"/>
      <selection pane="topLeft" activeCell="A1" sqref="A1"/>
      <selection pane="topRight" activeCell="U1" sqref="U1"/>
      <selection pane="bottomLeft" activeCell="A24" sqref="A24"/>
      <selection pane="bottomRight" activeCell="Z41" sqref="Z41"/>
    </sheetView>
  </sheetViews>
  <sheetFormatPr defaultColWidth="12.57421875" defaultRowHeight="12.75"/>
  <cols>
    <col min="1" max="1" width="5.7109375" style="1" customWidth="1"/>
    <col min="2" max="2" width="18.8515625" style="2" customWidth="1"/>
    <col min="3" max="3" width="9.57421875" style="3" customWidth="1"/>
    <col min="4" max="4" width="9.57421875" style="4" customWidth="1"/>
    <col min="5" max="5" width="13.8515625" style="5" customWidth="1"/>
    <col min="6" max="6" width="11.00390625" style="4" customWidth="1"/>
    <col min="7" max="7" width="10.00390625" style="6" customWidth="1"/>
    <col min="8" max="8" width="12.00390625" style="6" customWidth="1"/>
    <col min="9" max="10" width="11.28125" style="6" customWidth="1"/>
    <col min="11" max="11" width="11.7109375" style="7" customWidth="1"/>
    <col min="12" max="12" width="11.8515625" style="8" customWidth="1"/>
    <col min="13" max="13" width="11.7109375" style="4" customWidth="1"/>
    <col min="14" max="14" width="12.140625" style="8" customWidth="1"/>
    <col min="15" max="15" width="12.00390625" style="3" customWidth="1"/>
    <col min="16" max="16" width="14.57421875" style="3" customWidth="1"/>
    <col min="17" max="17" width="15.28125" style="8" customWidth="1"/>
    <col min="18" max="18" width="15.00390625" style="3" customWidth="1"/>
    <col min="19" max="19" width="16.140625" style="8" customWidth="1"/>
    <col min="20" max="20" width="14.00390625" style="8" customWidth="1"/>
    <col min="21" max="21" width="14.140625" style="8" customWidth="1"/>
    <col min="22" max="22" width="13.421875" style="8" customWidth="1"/>
    <col min="23" max="23" width="11.28125" style="9" customWidth="1"/>
    <col min="24" max="24" width="11.8515625" style="8" customWidth="1"/>
    <col min="25" max="16384" width="11.8515625" style="4" customWidth="1"/>
  </cols>
  <sheetData>
    <row r="1" spans="1:24" s="12" customFormat="1" ht="17.25" customHeight="1">
      <c r="A1" s="10" t="s">
        <v>0</v>
      </c>
      <c r="B1" s="10"/>
      <c r="C1" s="11" t="s">
        <v>1</v>
      </c>
      <c r="D1" s="11"/>
      <c r="E1" s="11"/>
      <c r="F1" s="11"/>
      <c r="G1" s="11"/>
      <c r="H1" s="11"/>
      <c r="I1" s="11"/>
      <c r="J1" s="11" t="s">
        <v>2</v>
      </c>
      <c r="K1" s="11"/>
      <c r="L1" s="11"/>
      <c r="M1" s="11"/>
      <c r="N1" s="11"/>
      <c r="O1" s="11"/>
      <c r="P1" s="11" t="s">
        <v>3</v>
      </c>
      <c r="Q1" s="11"/>
      <c r="R1" s="11"/>
      <c r="S1" s="11"/>
      <c r="T1" s="11" t="s">
        <v>4</v>
      </c>
      <c r="U1" s="11"/>
      <c r="V1" s="11"/>
      <c r="W1" s="11"/>
      <c r="X1" s="11"/>
    </row>
    <row r="2" spans="1:24" s="12" customFormat="1" ht="50.25">
      <c r="A2" s="10"/>
      <c r="B2" s="10"/>
      <c r="C2" s="13" t="s">
        <v>5</v>
      </c>
      <c r="D2" s="13" t="s">
        <v>6</v>
      </c>
      <c r="E2" s="13" t="s">
        <v>7</v>
      </c>
      <c r="F2" s="13" t="s">
        <v>8</v>
      </c>
      <c r="G2" s="13" t="s">
        <v>9</v>
      </c>
      <c r="H2" s="13" t="s">
        <v>10</v>
      </c>
      <c r="I2" s="13" t="s">
        <v>11</v>
      </c>
      <c r="J2" s="13" t="s">
        <v>12</v>
      </c>
      <c r="K2" s="13" t="s">
        <v>13</v>
      </c>
      <c r="L2" s="13" t="s">
        <v>14</v>
      </c>
      <c r="M2" s="13" t="s">
        <v>15</v>
      </c>
      <c r="N2" s="13" t="s">
        <v>16</v>
      </c>
      <c r="O2" s="13" t="s">
        <v>17</v>
      </c>
      <c r="P2" s="13" t="s">
        <v>18</v>
      </c>
      <c r="Q2" s="13" t="s">
        <v>19</v>
      </c>
      <c r="R2" s="13" t="s">
        <v>20</v>
      </c>
      <c r="S2" s="13" t="s">
        <v>21</v>
      </c>
      <c r="T2" s="13" t="s">
        <v>22</v>
      </c>
      <c r="U2" s="13" t="s">
        <v>23</v>
      </c>
      <c r="V2" s="13" t="s">
        <v>24</v>
      </c>
      <c r="W2" s="13" t="s">
        <v>25</v>
      </c>
      <c r="X2" s="13" t="s">
        <v>26</v>
      </c>
    </row>
    <row r="3" spans="1:24" ht="15.75">
      <c r="A3" s="14">
        <v>1</v>
      </c>
      <c r="B3" s="15" t="s">
        <v>27</v>
      </c>
      <c r="C3" s="16">
        <v>3</v>
      </c>
      <c r="D3" s="16">
        <v>2.38</v>
      </c>
      <c r="E3" s="17">
        <v>125257</v>
      </c>
      <c r="F3" s="17">
        <v>24304.16</v>
      </c>
      <c r="G3" s="17">
        <v>0</v>
      </c>
      <c r="H3" s="17">
        <v>0</v>
      </c>
      <c r="I3" s="17">
        <v>116125</v>
      </c>
      <c r="J3" s="16">
        <v>24</v>
      </c>
      <c r="K3" s="16">
        <v>15</v>
      </c>
      <c r="L3" s="16">
        <v>21</v>
      </c>
      <c r="M3" s="18">
        <v>401.5</v>
      </c>
      <c r="N3" s="18">
        <v>9</v>
      </c>
      <c r="O3" s="18">
        <v>88.5</v>
      </c>
      <c r="P3" s="18">
        <v>365.01</v>
      </c>
      <c r="Q3" s="18">
        <v>1047.02</v>
      </c>
      <c r="R3" s="16">
        <v>0</v>
      </c>
      <c r="S3" s="16">
        <v>0</v>
      </c>
      <c r="T3" s="16">
        <v>1</v>
      </c>
      <c r="U3" s="16">
        <v>0</v>
      </c>
      <c r="V3" s="16">
        <v>0</v>
      </c>
      <c r="W3" s="16">
        <v>0</v>
      </c>
      <c r="X3" s="16">
        <v>0</v>
      </c>
    </row>
    <row r="4" spans="1:24" ht="15.75">
      <c r="A4" s="14">
        <v>2</v>
      </c>
      <c r="B4" s="15" t="s">
        <v>28</v>
      </c>
      <c r="C4" s="16">
        <v>2</v>
      </c>
      <c r="D4" s="16">
        <v>1.1</v>
      </c>
      <c r="E4" s="17">
        <v>35410.14</v>
      </c>
      <c r="F4" s="17">
        <v>6857.61</v>
      </c>
      <c r="G4" s="17">
        <v>0</v>
      </c>
      <c r="H4" s="17">
        <v>0</v>
      </c>
      <c r="I4" s="17">
        <v>41600</v>
      </c>
      <c r="J4" s="16">
        <v>15</v>
      </c>
      <c r="K4" s="16">
        <v>15</v>
      </c>
      <c r="L4" s="16">
        <v>13</v>
      </c>
      <c r="M4" s="18">
        <v>190</v>
      </c>
      <c r="N4" s="18">
        <v>1</v>
      </c>
      <c r="O4" s="18">
        <v>3</v>
      </c>
      <c r="P4" s="18">
        <v>123</v>
      </c>
      <c r="Q4" s="18">
        <v>488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</row>
    <row r="5" spans="1:24" ht="29.25">
      <c r="A5" s="14">
        <v>4</v>
      </c>
      <c r="B5" s="15" t="s">
        <v>29</v>
      </c>
      <c r="C5" s="16">
        <v>2</v>
      </c>
      <c r="D5" s="16">
        <v>1.05</v>
      </c>
      <c r="E5" s="17">
        <v>36950</v>
      </c>
      <c r="F5" s="17">
        <v>14800</v>
      </c>
      <c r="G5" s="17">
        <v>0</v>
      </c>
      <c r="H5" s="17">
        <v>0</v>
      </c>
      <c r="I5" s="17">
        <v>53380</v>
      </c>
      <c r="J5" s="16">
        <v>5</v>
      </c>
      <c r="K5" s="16">
        <v>2.5</v>
      </c>
      <c r="L5" s="16">
        <v>12</v>
      </c>
      <c r="M5" s="18">
        <v>100.5</v>
      </c>
      <c r="N5" s="18">
        <v>24</v>
      </c>
      <c r="O5" s="18">
        <v>34</v>
      </c>
      <c r="P5" s="18">
        <v>174.75</v>
      </c>
      <c r="Q5" s="18">
        <v>110.9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</row>
    <row r="6" spans="1:24" ht="15.75">
      <c r="A6" s="14">
        <v>5</v>
      </c>
      <c r="B6" s="15" t="s">
        <v>30</v>
      </c>
      <c r="C6" s="16">
        <v>2</v>
      </c>
      <c r="D6" s="16">
        <v>2</v>
      </c>
      <c r="E6" s="17" t="s">
        <v>31</v>
      </c>
      <c r="F6" s="17" t="s">
        <v>31</v>
      </c>
      <c r="G6" s="17" t="s">
        <v>31</v>
      </c>
      <c r="H6" s="17" t="s">
        <v>31</v>
      </c>
      <c r="I6" s="17" t="s">
        <v>31</v>
      </c>
      <c r="J6" s="16">
        <v>10</v>
      </c>
      <c r="K6" s="16">
        <v>5</v>
      </c>
      <c r="L6" s="16">
        <v>10</v>
      </c>
      <c r="M6" s="18">
        <v>173</v>
      </c>
      <c r="N6" s="18">
        <v>2</v>
      </c>
      <c r="O6" s="18">
        <v>20</v>
      </c>
      <c r="P6" s="18">
        <v>203.04</v>
      </c>
      <c r="Q6" s="18">
        <v>129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</row>
    <row r="7" spans="1:24" ht="15.75">
      <c r="A7" s="14">
        <v>6</v>
      </c>
      <c r="B7" s="15" t="s">
        <v>32</v>
      </c>
      <c r="C7" s="16">
        <v>2</v>
      </c>
      <c r="D7" s="16">
        <v>1.1</v>
      </c>
      <c r="E7" s="17">
        <v>47796.43</v>
      </c>
      <c r="F7" s="17">
        <v>12657.6</v>
      </c>
      <c r="G7" s="17">
        <v>0</v>
      </c>
      <c r="H7" s="17">
        <v>0</v>
      </c>
      <c r="I7" s="17">
        <v>51540</v>
      </c>
      <c r="J7" s="16">
        <v>5</v>
      </c>
      <c r="K7" s="16">
        <v>5</v>
      </c>
      <c r="L7" s="16">
        <v>7</v>
      </c>
      <c r="M7" s="18">
        <v>125</v>
      </c>
      <c r="N7" s="18">
        <v>2</v>
      </c>
      <c r="O7" s="18">
        <v>17</v>
      </c>
      <c r="P7" s="18">
        <v>108.63</v>
      </c>
      <c r="Q7" s="18">
        <v>205.15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</row>
    <row r="8" spans="1:24" ht="15.75">
      <c r="A8" s="14">
        <v>10</v>
      </c>
      <c r="B8" s="15" t="s">
        <v>33</v>
      </c>
      <c r="C8" s="16">
        <v>3</v>
      </c>
      <c r="D8" s="16">
        <v>2.05</v>
      </c>
      <c r="E8" s="17">
        <v>66471</v>
      </c>
      <c r="F8" s="17">
        <v>2739</v>
      </c>
      <c r="G8" s="17">
        <v>2106</v>
      </c>
      <c r="H8" s="17">
        <v>0</v>
      </c>
      <c r="I8" s="17">
        <v>64533</v>
      </c>
      <c r="J8" s="16">
        <v>13</v>
      </c>
      <c r="K8" s="16">
        <v>6.5</v>
      </c>
      <c r="L8" s="16">
        <v>12</v>
      </c>
      <c r="M8" s="18">
        <v>239</v>
      </c>
      <c r="N8" s="18">
        <v>1</v>
      </c>
      <c r="O8" s="18">
        <v>11</v>
      </c>
      <c r="P8" s="18">
        <v>139.67</v>
      </c>
      <c r="Q8" s="18">
        <v>132.61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</row>
    <row r="9" spans="1:24" ht="15.75">
      <c r="A9" s="14">
        <v>13</v>
      </c>
      <c r="B9" s="15" t="s">
        <v>34</v>
      </c>
      <c r="C9" s="16">
        <v>5</v>
      </c>
      <c r="D9" s="16">
        <v>4.1</v>
      </c>
      <c r="E9" s="17">
        <v>0</v>
      </c>
      <c r="F9" s="17">
        <v>0</v>
      </c>
      <c r="G9" s="17">
        <v>0</v>
      </c>
      <c r="H9" s="17">
        <v>0</v>
      </c>
      <c r="I9" s="17">
        <v>175000</v>
      </c>
      <c r="J9" s="16">
        <v>0</v>
      </c>
      <c r="K9" s="16">
        <v>4.5</v>
      </c>
      <c r="L9" s="16">
        <v>0</v>
      </c>
      <c r="M9" s="18">
        <v>620</v>
      </c>
      <c r="N9" s="18">
        <v>0</v>
      </c>
      <c r="O9" s="18">
        <v>0</v>
      </c>
      <c r="P9" s="18">
        <v>518.99</v>
      </c>
      <c r="Q9" s="18">
        <v>546.9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</row>
    <row r="10" spans="1:24" ht="15.75">
      <c r="A10" s="14">
        <v>14</v>
      </c>
      <c r="B10" s="15" t="s">
        <v>35</v>
      </c>
      <c r="C10" s="16">
        <v>1</v>
      </c>
      <c r="D10" s="16">
        <v>1</v>
      </c>
      <c r="E10" s="17">
        <v>32565.04</v>
      </c>
      <c r="F10" s="17">
        <v>8077.27</v>
      </c>
      <c r="G10" s="17">
        <v>8138.56</v>
      </c>
      <c r="H10" s="17">
        <v>0</v>
      </c>
      <c r="I10" s="17">
        <v>25160</v>
      </c>
      <c r="J10" s="16">
        <v>22</v>
      </c>
      <c r="K10" s="16">
        <v>22</v>
      </c>
      <c r="L10" s="16">
        <v>21</v>
      </c>
      <c r="M10" s="18">
        <v>136</v>
      </c>
      <c r="N10" s="18">
        <v>3</v>
      </c>
      <c r="O10" s="18">
        <v>11</v>
      </c>
      <c r="P10" s="18">
        <v>281.41</v>
      </c>
      <c r="Q10" s="18">
        <v>193.11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</row>
    <row r="11" spans="1:24" ht="15.75">
      <c r="A11" s="14">
        <v>21</v>
      </c>
      <c r="B11" s="15" t="s">
        <v>36</v>
      </c>
      <c r="C11" s="19">
        <v>4</v>
      </c>
      <c r="D11" s="19">
        <v>1.71</v>
      </c>
      <c r="E11" s="20">
        <v>84497.97</v>
      </c>
      <c r="F11" s="20">
        <v>14779.62</v>
      </c>
      <c r="G11" s="20">
        <v>1834</v>
      </c>
      <c r="H11" s="20">
        <v>0</v>
      </c>
      <c r="I11" s="20">
        <v>99124.97</v>
      </c>
      <c r="J11" s="19">
        <v>40</v>
      </c>
      <c r="K11" s="19">
        <v>4</v>
      </c>
      <c r="L11" s="19">
        <v>11</v>
      </c>
      <c r="M11" s="21">
        <v>180</v>
      </c>
      <c r="N11" s="21">
        <v>10</v>
      </c>
      <c r="O11" s="21">
        <v>54.5</v>
      </c>
      <c r="P11" s="21">
        <v>190</v>
      </c>
      <c r="Q11" s="21">
        <v>320.65</v>
      </c>
      <c r="R11" s="19">
        <v>0</v>
      </c>
      <c r="S11" s="19">
        <v>230.5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</row>
    <row r="12" spans="1:24" ht="15.75">
      <c r="A12" s="14">
        <v>22</v>
      </c>
      <c r="B12" s="15" t="s">
        <v>37</v>
      </c>
      <c r="C12" s="16">
        <v>5</v>
      </c>
      <c r="D12" s="16">
        <v>4.8</v>
      </c>
      <c r="E12" s="17">
        <v>193543</v>
      </c>
      <c r="F12" s="17">
        <v>22076</v>
      </c>
      <c r="G12" s="17">
        <v>0</v>
      </c>
      <c r="H12" s="17">
        <v>0</v>
      </c>
      <c r="I12" s="17">
        <v>244540</v>
      </c>
      <c r="J12" s="16">
        <v>24</v>
      </c>
      <c r="K12" s="16">
        <v>14</v>
      </c>
      <c r="L12" s="16">
        <v>19</v>
      </c>
      <c r="M12" s="18">
        <v>629</v>
      </c>
      <c r="N12" s="18">
        <v>8</v>
      </c>
      <c r="O12" s="18">
        <v>66</v>
      </c>
      <c r="P12" s="18">
        <v>448.02</v>
      </c>
      <c r="Q12" s="18">
        <v>684.35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</row>
    <row r="13" spans="1:24" ht="15.75">
      <c r="A13" s="14">
        <v>24</v>
      </c>
      <c r="B13" s="15" t="s">
        <v>38</v>
      </c>
      <c r="C13" s="16">
        <v>2</v>
      </c>
      <c r="D13" s="16">
        <v>2</v>
      </c>
      <c r="E13" s="17">
        <v>80586</v>
      </c>
      <c r="F13" s="17">
        <v>12216</v>
      </c>
      <c r="G13" s="17">
        <v>1064</v>
      </c>
      <c r="H13" s="17">
        <v>0</v>
      </c>
      <c r="I13" s="17">
        <v>76160</v>
      </c>
      <c r="J13" s="16">
        <v>12</v>
      </c>
      <c r="K13" s="16">
        <v>6</v>
      </c>
      <c r="L13" s="16">
        <v>23</v>
      </c>
      <c r="M13" s="18">
        <v>205.5</v>
      </c>
      <c r="N13" s="18">
        <v>45</v>
      </c>
      <c r="O13" s="18">
        <v>104</v>
      </c>
      <c r="P13" s="18">
        <v>301.3</v>
      </c>
      <c r="Q13" s="18">
        <v>583.2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</row>
    <row r="14" spans="1:24" ht="15.75">
      <c r="A14" s="14">
        <v>26</v>
      </c>
      <c r="B14" s="15" t="s">
        <v>39</v>
      </c>
      <c r="C14" s="16">
        <v>4</v>
      </c>
      <c r="D14" s="16">
        <v>3.6</v>
      </c>
      <c r="E14" s="17">
        <v>118229.88</v>
      </c>
      <c r="F14" s="17">
        <v>21857.56</v>
      </c>
      <c r="G14" s="17">
        <v>0</v>
      </c>
      <c r="H14" s="17">
        <v>0</v>
      </c>
      <c r="I14" s="17">
        <v>135812</v>
      </c>
      <c r="J14" s="16">
        <v>0</v>
      </c>
      <c r="K14" s="16">
        <v>0</v>
      </c>
      <c r="L14" s="16">
        <v>96</v>
      </c>
      <c r="M14" s="18">
        <v>673.5</v>
      </c>
      <c r="N14" s="18">
        <v>0</v>
      </c>
      <c r="O14" s="18">
        <v>0</v>
      </c>
      <c r="P14" s="18">
        <v>0</v>
      </c>
      <c r="Q14" s="18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</row>
    <row r="15" spans="1:24" ht="15.75">
      <c r="A15" s="14">
        <v>27</v>
      </c>
      <c r="B15" s="15" t="s">
        <v>40</v>
      </c>
      <c r="C15" s="16">
        <v>3</v>
      </c>
      <c r="D15" s="16">
        <v>2.8</v>
      </c>
      <c r="E15" s="17">
        <v>117945</v>
      </c>
      <c r="F15" s="17" t="s">
        <v>31</v>
      </c>
      <c r="G15" s="17">
        <v>0</v>
      </c>
      <c r="H15" s="17">
        <v>0</v>
      </c>
      <c r="I15" s="17">
        <v>92277</v>
      </c>
      <c r="J15" s="16">
        <v>21</v>
      </c>
      <c r="K15" s="16">
        <v>21</v>
      </c>
      <c r="L15" s="16">
        <v>16</v>
      </c>
      <c r="M15" s="18">
        <v>372</v>
      </c>
      <c r="N15" s="18">
        <v>3</v>
      </c>
      <c r="O15" s="18">
        <v>65</v>
      </c>
      <c r="P15" s="18">
        <v>744</v>
      </c>
      <c r="Q15" s="18">
        <v>524.5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</row>
    <row r="16" spans="1:24" ht="15.75">
      <c r="A16" s="14">
        <v>29</v>
      </c>
      <c r="B16" s="15" t="s">
        <v>41</v>
      </c>
      <c r="C16" s="16">
        <v>4</v>
      </c>
      <c r="D16" s="16">
        <v>3.8</v>
      </c>
      <c r="E16" s="17">
        <v>140580.71</v>
      </c>
      <c r="F16" s="17">
        <v>0</v>
      </c>
      <c r="G16" s="17">
        <v>0</v>
      </c>
      <c r="H16" s="17">
        <v>0</v>
      </c>
      <c r="I16" s="17">
        <v>128469</v>
      </c>
      <c r="J16" s="16">
        <v>28</v>
      </c>
      <c r="K16" s="16">
        <v>14</v>
      </c>
      <c r="L16" s="16">
        <v>11</v>
      </c>
      <c r="M16" s="18">
        <v>292</v>
      </c>
      <c r="N16" s="18">
        <v>11</v>
      </c>
      <c r="O16" s="18">
        <v>235</v>
      </c>
      <c r="P16" s="18">
        <v>326.3</v>
      </c>
      <c r="Q16" s="18">
        <v>538.99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</row>
    <row r="17" spans="1:24" ht="15.75">
      <c r="A17" s="14">
        <v>34</v>
      </c>
      <c r="B17" s="15" t="s">
        <v>42</v>
      </c>
      <c r="C17" s="16">
        <v>7</v>
      </c>
      <c r="D17" s="16">
        <v>6.45</v>
      </c>
      <c r="E17" s="17">
        <v>279071.92</v>
      </c>
      <c r="F17" s="17">
        <v>43887.62</v>
      </c>
      <c r="G17" s="17">
        <v>0</v>
      </c>
      <c r="H17" s="17">
        <v>100000</v>
      </c>
      <c r="I17" s="17">
        <v>124968.06</v>
      </c>
      <c r="J17" s="16">
        <v>11</v>
      </c>
      <c r="K17" s="16">
        <v>11</v>
      </c>
      <c r="L17" s="16">
        <v>16</v>
      </c>
      <c r="M17" s="18">
        <v>781.5</v>
      </c>
      <c r="N17" s="18">
        <v>7</v>
      </c>
      <c r="O17" s="18">
        <v>133</v>
      </c>
      <c r="P17" s="18">
        <v>469.35</v>
      </c>
      <c r="Q17" s="18">
        <v>992.55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</row>
    <row r="18" spans="1:24" ht="15.75">
      <c r="A18" s="14">
        <v>38</v>
      </c>
      <c r="B18" s="15" t="s">
        <v>43</v>
      </c>
      <c r="C18" s="16">
        <v>2</v>
      </c>
      <c r="D18" s="16">
        <v>2</v>
      </c>
      <c r="E18" s="17">
        <v>124748.55</v>
      </c>
      <c r="F18" s="17">
        <v>74821.5</v>
      </c>
      <c r="G18" s="17" t="s">
        <v>31</v>
      </c>
      <c r="H18" s="17" t="s">
        <v>31</v>
      </c>
      <c r="I18" s="17">
        <v>80710.6</v>
      </c>
      <c r="J18" s="16">
        <v>10</v>
      </c>
      <c r="K18" s="16">
        <v>10</v>
      </c>
      <c r="L18" s="16">
        <v>28</v>
      </c>
      <c r="M18" s="18">
        <v>323.5</v>
      </c>
      <c r="N18" s="18">
        <v>7</v>
      </c>
      <c r="O18" s="18">
        <v>12</v>
      </c>
      <c r="P18" s="18">
        <v>445.75</v>
      </c>
      <c r="Q18" s="18">
        <v>338.95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</row>
    <row r="19" spans="1:24" ht="15.75">
      <c r="A19" s="14">
        <v>39</v>
      </c>
      <c r="B19" s="15" t="s">
        <v>44</v>
      </c>
      <c r="C19" s="16">
        <v>1</v>
      </c>
      <c r="D19" s="16">
        <v>1</v>
      </c>
      <c r="E19" s="17" t="s">
        <v>31</v>
      </c>
      <c r="F19" s="17">
        <v>0</v>
      </c>
      <c r="G19" s="17">
        <v>0</v>
      </c>
      <c r="H19" s="17">
        <v>0</v>
      </c>
      <c r="I19" s="17">
        <v>43863</v>
      </c>
      <c r="J19" s="16">
        <v>28</v>
      </c>
      <c r="K19" s="16">
        <v>14</v>
      </c>
      <c r="L19" s="16">
        <v>12</v>
      </c>
      <c r="M19" s="18">
        <v>189</v>
      </c>
      <c r="N19" s="18">
        <v>0</v>
      </c>
      <c r="O19" s="18">
        <v>0</v>
      </c>
      <c r="P19" s="18">
        <v>95.55</v>
      </c>
      <c r="Q19" s="18">
        <v>306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</row>
    <row r="20" spans="1:24" ht="15.75">
      <c r="A20" s="14">
        <v>40</v>
      </c>
      <c r="B20" s="15" t="s">
        <v>45</v>
      </c>
      <c r="C20" s="16">
        <v>5</v>
      </c>
      <c r="D20" s="16">
        <v>4.8</v>
      </c>
      <c r="E20" s="17">
        <v>168588.56</v>
      </c>
      <c r="F20" s="17">
        <v>34854.87</v>
      </c>
      <c r="G20" s="17">
        <v>15314.91</v>
      </c>
      <c r="H20" s="17">
        <v>0</v>
      </c>
      <c r="I20" s="17">
        <v>153280.96</v>
      </c>
      <c r="J20" s="16">
        <v>17</v>
      </c>
      <c r="K20" s="16">
        <v>12.5</v>
      </c>
      <c r="L20" s="16">
        <v>20</v>
      </c>
      <c r="M20" s="18">
        <v>405</v>
      </c>
      <c r="N20" s="18">
        <v>51</v>
      </c>
      <c r="O20" s="18">
        <v>189</v>
      </c>
      <c r="P20" s="18">
        <v>590.82</v>
      </c>
      <c r="Q20" s="18">
        <v>3049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</row>
    <row r="21" spans="1:24" ht="15.75">
      <c r="A21" s="14">
        <v>42</v>
      </c>
      <c r="B21" s="15" t="s">
        <v>46</v>
      </c>
      <c r="C21" s="16">
        <v>1</v>
      </c>
      <c r="D21" s="16">
        <v>0.8</v>
      </c>
      <c r="E21" s="17">
        <v>32252</v>
      </c>
      <c r="F21" s="17">
        <v>0</v>
      </c>
      <c r="G21" s="17">
        <v>0</v>
      </c>
      <c r="H21" s="17">
        <v>0</v>
      </c>
      <c r="I21" s="17">
        <v>28331</v>
      </c>
      <c r="J21" s="16">
        <v>14</v>
      </c>
      <c r="K21" s="16">
        <v>7</v>
      </c>
      <c r="L21" s="16">
        <v>18</v>
      </c>
      <c r="M21" s="18">
        <v>109</v>
      </c>
      <c r="N21" s="18">
        <v>0</v>
      </c>
      <c r="O21" s="18">
        <v>0</v>
      </c>
      <c r="P21" s="18">
        <v>40.05</v>
      </c>
      <c r="Q21" s="18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</row>
    <row r="22" spans="1:24" ht="15.75">
      <c r="A22" s="14">
        <v>44</v>
      </c>
      <c r="B22" s="15" t="s">
        <v>47</v>
      </c>
      <c r="C22" s="16">
        <v>9</v>
      </c>
      <c r="D22" s="16">
        <v>9</v>
      </c>
      <c r="E22" s="17">
        <v>302210.53</v>
      </c>
      <c r="F22" s="17">
        <v>53676.74</v>
      </c>
      <c r="G22" s="17">
        <v>0</v>
      </c>
      <c r="H22" s="17">
        <v>21839.79</v>
      </c>
      <c r="I22" s="17">
        <v>314690.29</v>
      </c>
      <c r="J22" s="16">
        <v>18</v>
      </c>
      <c r="K22" s="16">
        <v>18</v>
      </c>
      <c r="L22" s="16">
        <v>30</v>
      </c>
      <c r="M22" s="18">
        <v>1321.5</v>
      </c>
      <c r="N22" s="18">
        <v>38</v>
      </c>
      <c r="O22" s="18">
        <v>547</v>
      </c>
      <c r="P22" s="18">
        <v>526.82</v>
      </c>
      <c r="Q22" s="18">
        <v>3160.09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</row>
    <row r="23" spans="1:24" ht="15.75">
      <c r="A23" s="14">
        <v>48</v>
      </c>
      <c r="B23" s="15" t="s">
        <v>48</v>
      </c>
      <c r="C23" s="16">
        <v>1</v>
      </c>
      <c r="D23" s="16">
        <v>1</v>
      </c>
      <c r="E23" s="17">
        <v>32203</v>
      </c>
      <c r="F23" s="17">
        <v>422</v>
      </c>
      <c r="G23" s="17">
        <v>0</v>
      </c>
      <c r="H23" s="17">
        <v>0</v>
      </c>
      <c r="I23" s="17">
        <v>42255</v>
      </c>
      <c r="J23" s="16">
        <v>10</v>
      </c>
      <c r="K23" s="16">
        <v>5.5</v>
      </c>
      <c r="L23" s="16">
        <v>18</v>
      </c>
      <c r="M23" s="18">
        <v>135</v>
      </c>
      <c r="N23" s="18">
        <v>10</v>
      </c>
      <c r="O23" s="18">
        <v>33</v>
      </c>
      <c r="P23" s="18">
        <v>61.5</v>
      </c>
      <c r="Q23" s="18">
        <v>454.45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</row>
    <row r="24" spans="1:24" ht="15.75">
      <c r="A24" s="14">
        <v>50</v>
      </c>
      <c r="B24" s="15" t="s">
        <v>49</v>
      </c>
      <c r="C24" s="16">
        <v>1</v>
      </c>
      <c r="D24" s="16">
        <v>1</v>
      </c>
      <c r="E24" s="17">
        <v>44099.24</v>
      </c>
      <c r="F24" s="17">
        <v>6469.47</v>
      </c>
      <c r="G24" s="17">
        <v>0</v>
      </c>
      <c r="H24" s="17">
        <v>0</v>
      </c>
      <c r="I24" s="17">
        <v>45400</v>
      </c>
      <c r="J24" s="16">
        <v>16</v>
      </c>
      <c r="K24" s="16">
        <v>4.25</v>
      </c>
      <c r="L24" s="16">
        <v>9</v>
      </c>
      <c r="M24" s="18">
        <v>219</v>
      </c>
      <c r="N24" s="18">
        <v>1</v>
      </c>
      <c r="O24" s="18">
        <v>15</v>
      </c>
      <c r="P24" s="18">
        <v>132.98</v>
      </c>
      <c r="Q24" s="18">
        <v>545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</row>
    <row r="25" spans="1:24" ht="15.75">
      <c r="A25" s="14">
        <v>51</v>
      </c>
      <c r="B25" s="15" t="s">
        <v>50</v>
      </c>
      <c r="C25" s="22"/>
      <c r="D25" s="22"/>
      <c r="E25" s="23"/>
      <c r="F25" s="23"/>
      <c r="G25" s="23"/>
      <c r="H25" s="23"/>
      <c r="I25" s="23"/>
      <c r="J25" s="22"/>
      <c r="K25" s="22"/>
      <c r="L25" s="22"/>
      <c r="M25" s="24"/>
      <c r="N25" s="24"/>
      <c r="O25" s="24"/>
      <c r="P25" s="24"/>
      <c r="Q25" s="24"/>
      <c r="R25" s="22"/>
      <c r="S25" s="22"/>
      <c r="T25" s="22"/>
      <c r="U25" s="22"/>
      <c r="V25" s="22"/>
      <c r="W25" s="22"/>
      <c r="X25" s="22"/>
    </row>
    <row r="26" spans="1:113" s="25" customFormat="1" ht="15.75">
      <c r="A26" s="14">
        <v>53</v>
      </c>
      <c r="B26" s="15" t="s">
        <v>51</v>
      </c>
      <c r="C26" s="16">
        <v>1</v>
      </c>
      <c r="D26" s="16">
        <v>1</v>
      </c>
      <c r="E26" s="17">
        <v>60989.25</v>
      </c>
      <c r="F26" s="17">
        <v>0</v>
      </c>
      <c r="G26" s="17">
        <v>0</v>
      </c>
      <c r="H26" s="17">
        <v>0</v>
      </c>
      <c r="I26" s="17">
        <v>57713.2</v>
      </c>
      <c r="J26" s="16">
        <v>13</v>
      </c>
      <c r="K26" s="16">
        <v>6.5</v>
      </c>
      <c r="L26" s="16">
        <v>7</v>
      </c>
      <c r="M26" s="18">
        <v>325</v>
      </c>
      <c r="N26" s="18">
        <v>2</v>
      </c>
      <c r="O26" s="18">
        <v>17</v>
      </c>
      <c r="P26" s="18">
        <v>157.66</v>
      </c>
      <c r="Q26" s="18">
        <v>993.18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</row>
    <row r="27" spans="1:24" ht="15.75">
      <c r="A27" s="14">
        <v>59</v>
      </c>
      <c r="B27" s="15" t="s">
        <v>52</v>
      </c>
      <c r="C27" s="16">
        <v>5</v>
      </c>
      <c r="D27" s="16">
        <v>5</v>
      </c>
      <c r="E27" s="17">
        <v>128205</v>
      </c>
      <c r="F27" s="17">
        <v>24335.41</v>
      </c>
      <c r="G27" s="17">
        <v>0</v>
      </c>
      <c r="H27" s="17">
        <v>0</v>
      </c>
      <c r="I27" s="17">
        <v>101874</v>
      </c>
      <c r="J27" s="16">
        <v>31</v>
      </c>
      <c r="K27" s="16">
        <v>38</v>
      </c>
      <c r="L27" s="16">
        <v>36</v>
      </c>
      <c r="M27" s="18">
        <v>2228.34</v>
      </c>
      <c r="N27" s="18">
        <v>9</v>
      </c>
      <c r="O27" s="18">
        <v>30.5</v>
      </c>
      <c r="P27" s="18">
        <v>593.93</v>
      </c>
      <c r="Q27" s="18">
        <v>845.5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</row>
    <row r="28" spans="1:24" ht="15.75">
      <c r="A28" s="14">
        <v>60</v>
      </c>
      <c r="B28" s="15" t="s">
        <v>53</v>
      </c>
      <c r="C28" s="16">
        <v>5</v>
      </c>
      <c r="D28" s="16">
        <v>4.5</v>
      </c>
      <c r="E28" s="17" t="s">
        <v>31</v>
      </c>
      <c r="F28" s="17" t="s">
        <v>31</v>
      </c>
      <c r="G28" s="17" t="s">
        <v>31</v>
      </c>
      <c r="H28" s="17">
        <v>0</v>
      </c>
      <c r="I28" s="17" t="s">
        <v>31</v>
      </c>
      <c r="J28" s="16">
        <v>19</v>
      </c>
      <c r="K28" s="16">
        <v>9.5</v>
      </c>
      <c r="L28" s="16">
        <v>29</v>
      </c>
      <c r="M28" s="18">
        <v>278.93</v>
      </c>
      <c r="N28" s="18">
        <v>16</v>
      </c>
      <c r="O28" s="18">
        <v>412.27</v>
      </c>
      <c r="P28" s="18">
        <v>293.85</v>
      </c>
      <c r="Q28" s="18">
        <v>413.8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</row>
    <row r="29" spans="1:24" ht="15.75">
      <c r="A29" s="14">
        <v>63</v>
      </c>
      <c r="B29" s="15" t="s">
        <v>54</v>
      </c>
      <c r="C29" s="16">
        <v>3</v>
      </c>
      <c r="D29" s="16">
        <v>3</v>
      </c>
      <c r="E29" s="17">
        <v>113207</v>
      </c>
      <c r="F29" s="17">
        <v>4301</v>
      </c>
      <c r="G29" s="17">
        <v>1410</v>
      </c>
      <c r="H29" s="17">
        <v>0</v>
      </c>
      <c r="I29" s="17">
        <v>114023</v>
      </c>
      <c r="J29" s="16">
        <v>12</v>
      </c>
      <c r="K29" s="16">
        <v>11</v>
      </c>
      <c r="L29" s="16">
        <v>7</v>
      </c>
      <c r="M29" s="18">
        <v>488</v>
      </c>
      <c r="N29" s="18">
        <v>4</v>
      </c>
      <c r="O29" s="18">
        <v>66.5</v>
      </c>
      <c r="P29" s="18">
        <v>234.35</v>
      </c>
      <c r="Q29" s="18">
        <v>235.9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</row>
    <row r="30" spans="1:113" s="25" customFormat="1" ht="29.25">
      <c r="A30" s="14">
        <v>64</v>
      </c>
      <c r="B30" s="15" t="s">
        <v>55</v>
      </c>
      <c r="C30" s="16">
        <v>4</v>
      </c>
      <c r="D30" s="16">
        <v>4</v>
      </c>
      <c r="E30" s="17">
        <v>106239.98</v>
      </c>
      <c r="F30" s="17">
        <v>17055.11</v>
      </c>
      <c r="G30" s="17">
        <v>1024.18</v>
      </c>
      <c r="H30" s="17">
        <v>0</v>
      </c>
      <c r="I30" s="17">
        <v>105309.05</v>
      </c>
      <c r="J30" s="16">
        <v>26</v>
      </c>
      <c r="K30" s="16">
        <v>21.5</v>
      </c>
      <c r="L30" s="16">
        <v>15</v>
      </c>
      <c r="M30" s="18">
        <v>516</v>
      </c>
      <c r="N30" s="18">
        <v>2</v>
      </c>
      <c r="O30" s="18">
        <v>1.5</v>
      </c>
      <c r="P30" s="18">
        <v>152.99</v>
      </c>
      <c r="Q30" s="18">
        <v>544.8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</row>
    <row r="31" spans="1:24" ht="15.75">
      <c r="A31" s="14">
        <v>65</v>
      </c>
      <c r="B31" s="15" t="s">
        <v>56</v>
      </c>
      <c r="C31" s="16">
        <v>1</v>
      </c>
      <c r="D31" s="16">
        <v>0.8</v>
      </c>
      <c r="E31" s="17" t="s">
        <v>57</v>
      </c>
      <c r="F31" s="17" t="s">
        <v>58</v>
      </c>
      <c r="G31" s="17">
        <v>0</v>
      </c>
      <c r="H31" s="17">
        <v>0</v>
      </c>
      <c r="I31" s="17">
        <v>14352</v>
      </c>
      <c r="J31" s="16">
        <v>6</v>
      </c>
      <c r="K31" s="16">
        <v>3</v>
      </c>
      <c r="L31" s="16">
        <v>12</v>
      </c>
      <c r="M31" s="18">
        <v>60.5</v>
      </c>
      <c r="N31" s="18">
        <v>4</v>
      </c>
      <c r="O31" s="18">
        <v>10</v>
      </c>
      <c r="P31" s="18">
        <v>102.5</v>
      </c>
      <c r="Q31" s="18">
        <v>669.5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</row>
    <row r="32" spans="1:24" ht="15.75">
      <c r="A32" s="14">
        <v>67</v>
      </c>
      <c r="B32" s="15" t="s">
        <v>59</v>
      </c>
      <c r="C32" s="16">
        <v>5</v>
      </c>
      <c r="D32" s="16">
        <v>4.6</v>
      </c>
      <c r="E32" s="17">
        <v>153852.16</v>
      </c>
      <c r="F32" s="17">
        <v>180314.69</v>
      </c>
      <c r="G32" s="17">
        <v>798</v>
      </c>
      <c r="H32" s="17">
        <v>0</v>
      </c>
      <c r="I32" s="17">
        <v>165750</v>
      </c>
      <c r="J32" s="16">
        <v>14</v>
      </c>
      <c r="K32" s="16">
        <v>7</v>
      </c>
      <c r="L32" s="16">
        <v>48</v>
      </c>
      <c r="M32" s="18">
        <v>517.5</v>
      </c>
      <c r="N32" s="18">
        <v>24</v>
      </c>
      <c r="O32" s="18">
        <v>182.5</v>
      </c>
      <c r="P32" s="18">
        <v>652.95</v>
      </c>
      <c r="Q32" s="18">
        <v>1844.1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</row>
    <row r="33" spans="1:24" ht="15.75">
      <c r="A33" s="14">
        <v>68</v>
      </c>
      <c r="B33" s="15" t="s">
        <v>60</v>
      </c>
      <c r="C33" s="16">
        <v>3</v>
      </c>
      <c r="D33" s="16">
        <v>2.8</v>
      </c>
      <c r="E33" s="17">
        <v>135620.89</v>
      </c>
      <c r="F33" s="17" t="s">
        <v>31</v>
      </c>
      <c r="G33" s="17" t="s">
        <v>31</v>
      </c>
      <c r="H33" s="17">
        <v>0</v>
      </c>
      <c r="I33" s="17">
        <v>102363.58</v>
      </c>
      <c r="J33" s="16">
        <v>15</v>
      </c>
      <c r="K33" s="16">
        <v>7.5</v>
      </c>
      <c r="L33" s="16">
        <v>62</v>
      </c>
      <c r="M33" s="18">
        <v>377.5</v>
      </c>
      <c r="N33" s="18">
        <v>4</v>
      </c>
      <c r="O33" s="18">
        <v>11</v>
      </c>
      <c r="P33" s="18">
        <v>365.66</v>
      </c>
      <c r="Q33" s="18">
        <v>371.4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</row>
    <row r="34" spans="1:24" ht="15.75">
      <c r="A34" s="14">
        <v>69</v>
      </c>
      <c r="B34" s="15" t="s">
        <v>61</v>
      </c>
      <c r="C34" s="16">
        <v>5</v>
      </c>
      <c r="D34" s="16">
        <v>4.8</v>
      </c>
      <c r="E34" s="17">
        <v>111682.49</v>
      </c>
      <c r="F34" s="17">
        <v>13579.81</v>
      </c>
      <c r="G34" s="17" t="s">
        <v>31</v>
      </c>
      <c r="H34" s="17">
        <v>0</v>
      </c>
      <c r="I34" s="17">
        <v>137173</v>
      </c>
      <c r="J34" s="16">
        <v>28</v>
      </c>
      <c r="K34" s="16">
        <v>14</v>
      </c>
      <c r="L34" s="16">
        <v>14</v>
      </c>
      <c r="M34" s="18">
        <v>375.5</v>
      </c>
      <c r="N34" s="18">
        <v>11</v>
      </c>
      <c r="O34" s="18">
        <v>98</v>
      </c>
      <c r="P34" s="18">
        <v>456.25</v>
      </c>
      <c r="Q34" s="18">
        <v>651.39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</row>
    <row r="35" spans="1:24" ht="15.75">
      <c r="A35" s="14">
        <v>71</v>
      </c>
      <c r="B35" s="15" t="s">
        <v>62</v>
      </c>
      <c r="C35" s="16">
        <v>2</v>
      </c>
      <c r="D35" s="16">
        <v>1.8</v>
      </c>
      <c r="E35" s="17">
        <v>66882.51</v>
      </c>
      <c r="F35" s="17">
        <v>10455.09</v>
      </c>
      <c r="G35" s="17">
        <v>0</v>
      </c>
      <c r="H35" s="17">
        <v>0</v>
      </c>
      <c r="I35" s="17">
        <v>66705.9</v>
      </c>
      <c r="J35" s="16">
        <v>68</v>
      </c>
      <c r="K35" s="16">
        <v>17.75</v>
      </c>
      <c r="L35" s="16">
        <v>22</v>
      </c>
      <c r="M35" s="18">
        <v>458.5</v>
      </c>
      <c r="N35" s="18">
        <v>6</v>
      </c>
      <c r="O35" s="18">
        <v>32.5</v>
      </c>
      <c r="P35" s="18">
        <v>823.14</v>
      </c>
      <c r="Q35" s="18">
        <v>450.06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</row>
    <row r="36" spans="1:24" ht="16.5">
      <c r="A36" s="14">
        <v>73</v>
      </c>
      <c r="B36" s="15" t="s">
        <v>63</v>
      </c>
      <c r="C36" s="16">
        <v>5</v>
      </c>
      <c r="D36" s="19">
        <v>4.4</v>
      </c>
      <c r="E36" s="20">
        <v>154660</v>
      </c>
      <c r="F36" s="20">
        <v>28015.96</v>
      </c>
      <c r="G36" s="20">
        <v>0</v>
      </c>
      <c r="H36" s="20">
        <v>0</v>
      </c>
      <c r="I36" s="20">
        <v>177965.21</v>
      </c>
      <c r="J36" s="19">
        <v>19</v>
      </c>
      <c r="K36" s="19">
        <v>9</v>
      </c>
      <c r="L36" s="19">
        <v>22</v>
      </c>
      <c r="M36" s="21">
        <v>599.5</v>
      </c>
      <c r="N36" s="21">
        <v>25</v>
      </c>
      <c r="O36" s="21">
        <v>205</v>
      </c>
      <c r="P36" s="21">
        <v>546.67</v>
      </c>
      <c r="Q36" s="21">
        <v>645.9</v>
      </c>
      <c r="R36" s="19">
        <v>0</v>
      </c>
      <c r="S36" s="19">
        <v>0</v>
      </c>
      <c r="T36" s="19">
        <v>1</v>
      </c>
      <c r="U36" s="19" t="s">
        <v>31</v>
      </c>
      <c r="V36" s="19">
        <v>4</v>
      </c>
      <c r="W36" s="19" t="s">
        <v>31</v>
      </c>
      <c r="X36" s="19">
        <v>0</v>
      </c>
    </row>
    <row r="37" spans="1:24" ht="15.75">
      <c r="A37" s="14">
        <v>74</v>
      </c>
      <c r="B37" s="15" t="s">
        <v>64</v>
      </c>
      <c r="C37" s="16">
        <v>6</v>
      </c>
      <c r="D37" s="16">
        <v>5.3</v>
      </c>
      <c r="E37" s="17">
        <v>237172</v>
      </c>
      <c r="F37" s="17">
        <v>81481</v>
      </c>
      <c r="G37" s="17">
        <v>0</v>
      </c>
      <c r="H37" s="17">
        <v>0</v>
      </c>
      <c r="I37" s="17">
        <v>251875</v>
      </c>
      <c r="J37" s="16">
        <v>15</v>
      </c>
      <c r="K37" s="16">
        <v>9.5</v>
      </c>
      <c r="L37" s="16">
        <v>12</v>
      </c>
      <c r="M37" s="18">
        <v>405</v>
      </c>
      <c r="N37" s="18">
        <v>35</v>
      </c>
      <c r="O37" s="18">
        <v>403</v>
      </c>
      <c r="P37" s="18">
        <v>759.08</v>
      </c>
      <c r="Q37" s="18">
        <v>1795.97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</row>
    <row r="38" spans="1:24" ht="15.75">
      <c r="A38" s="14"/>
      <c r="B38" s="15" t="s">
        <v>65</v>
      </c>
      <c r="C38" s="16">
        <v>16</v>
      </c>
      <c r="D38" s="16">
        <v>15</v>
      </c>
      <c r="E38" s="17">
        <v>633097.42</v>
      </c>
      <c r="F38" s="17" t="s">
        <v>31</v>
      </c>
      <c r="G38" s="17" t="s">
        <v>31</v>
      </c>
      <c r="H38" s="17" t="s">
        <v>31</v>
      </c>
      <c r="I38" s="17">
        <v>692230</v>
      </c>
      <c r="J38" s="16">
        <v>81</v>
      </c>
      <c r="K38" s="16">
        <v>77.7</v>
      </c>
      <c r="L38" s="16">
        <v>49</v>
      </c>
      <c r="M38" s="18">
        <v>1032</v>
      </c>
      <c r="N38" s="18">
        <v>53</v>
      </c>
      <c r="O38" s="18">
        <v>1119.5</v>
      </c>
      <c r="P38" s="18">
        <v>1551.47</v>
      </c>
      <c r="Q38" s="18">
        <v>1666.76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90</v>
      </c>
    </row>
    <row r="39" spans="1:24" ht="15.75">
      <c r="A39" s="14">
        <v>76</v>
      </c>
      <c r="B39" s="15" t="s">
        <v>66</v>
      </c>
      <c r="C39" s="16">
        <v>5</v>
      </c>
      <c r="D39" s="16">
        <v>5</v>
      </c>
      <c r="E39" s="17">
        <v>142389.31</v>
      </c>
      <c r="F39" s="17">
        <v>18042.67</v>
      </c>
      <c r="G39" s="17">
        <v>0</v>
      </c>
      <c r="H39" s="17">
        <v>0</v>
      </c>
      <c r="I39" s="17">
        <v>160155.35</v>
      </c>
      <c r="J39" s="16">
        <v>7</v>
      </c>
      <c r="K39" s="16">
        <v>3.5</v>
      </c>
      <c r="L39" s="16">
        <v>5</v>
      </c>
      <c r="M39" s="18">
        <v>145</v>
      </c>
      <c r="N39" s="18">
        <v>21</v>
      </c>
      <c r="O39" s="18">
        <v>576</v>
      </c>
      <c r="P39" s="18">
        <v>604.41</v>
      </c>
      <c r="Q39" s="18">
        <v>837.91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</row>
    <row r="40" spans="1:24" ht="15.75">
      <c r="A40" s="14">
        <v>77</v>
      </c>
      <c r="B40" s="15" t="s">
        <v>67</v>
      </c>
      <c r="C40" s="22"/>
      <c r="D40" s="22"/>
      <c r="E40" s="23"/>
      <c r="F40" s="23"/>
      <c r="G40" s="23"/>
      <c r="H40" s="23"/>
      <c r="I40" s="23"/>
      <c r="J40" s="22"/>
      <c r="K40" s="22"/>
      <c r="L40" s="22"/>
      <c r="M40" s="24"/>
      <c r="N40" s="24"/>
      <c r="O40" s="24"/>
      <c r="P40" s="24"/>
      <c r="Q40" s="24"/>
      <c r="R40" s="22"/>
      <c r="S40" s="22"/>
      <c r="T40" s="22"/>
      <c r="U40" s="22"/>
      <c r="V40" s="22"/>
      <c r="W40" s="22"/>
      <c r="X40" s="22"/>
    </row>
    <row r="41" spans="1:24" ht="16.5">
      <c r="A41" s="14">
        <v>83</v>
      </c>
      <c r="B41" s="15" t="s">
        <v>68</v>
      </c>
      <c r="C41" s="19">
        <v>6</v>
      </c>
      <c r="D41" s="19">
        <v>6</v>
      </c>
      <c r="E41" s="20" t="s">
        <v>31</v>
      </c>
      <c r="F41" s="20" t="s">
        <v>31</v>
      </c>
      <c r="G41" s="20" t="s">
        <v>31</v>
      </c>
      <c r="H41" s="20" t="s">
        <v>31</v>
      </c>
      <c r="I41" s="20" t="s">
        <v>31</v>
      </c>
      <c r="J41" s="19">
        <v>19</v>
      </c>
      <c r="K41" s="19">
        <v>19</v>
      </c>
      <c r="L41" s="19">
        <v>38</v>
      </c>
      <c r="M41" s="21">
        <v>351</v>
      </c>
      <c r="N41" s="21">
        <v>3</v>
      </c>
      <c r="O41" s="21">
        <v>34</v>
      </c>
      <c r="P41" s="21">
        <v>365.2</v>
      </c>
      <c r="Q41" s="21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</row>
    <row r="42" spans="1:24" ht="15.75">
      <c r="A42" s="14">
        <v>85</v>
      </c>
      <c r="B42" s="15" t="s">
        <v>69</v>
      </c>
      <c r="C42" s="16">
        <v>5</v>
      </c>
      <c r="D42" s="16">
        <v>2.4</v>
      </c>
      <c r="E42" s="17">
        <v>90188.07</v>
      </c>
      <c r="F42" s="17">
        <v>3166.42</v>
      </c>
      <c r="G42" s="17">
        <v>0</v>
      </c>
      <c r="H42" s="17">
        <v>0</v>
      </c>
      <c r="I42" s="17">
        <v>81890</v>
      </c>
      <c r="J42" s="16">
        <v>22</v>
      </c>
      <c r="K42" s="16">
        <v>11</v>
      </c>
      <c r="L42" s="16">
        <v>15</v>
      </c>
      <c r="M42" s="18">
        <v>316</v>
      </c>
      <c r="N42" s="18">
        <v>11</v>
      </c>
      <c r="O42" s="18">
        <v>86</v>
      </c>
      <c r="P42" s="18">
        <v>164.92</v>
      </c>
      <c r="Q42" s="18">
        <v>1354.76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</row>
    <row r="43" spans="1:24" ht="15.75">
      <c r="A43" s="14">
        <v>86</v>
      </c>
      <c r="B43" s="15" t="s">
        <v>70</v>
      </c>
      <c r="C43" s="16">
        <v>3</v>
      </c>
      <c r="D43" s="16">
        <v>2.8</v>
      </c>
      <c r="E43" s="17">
        <v>78791.47</v>
      </c>
      <c r="F43" s="17">
        <v>29883.31</v>
      </c>
      <c r="G43" s="17">
        <v>0</v>
      </c>
      <c r="H43" s="17">
        <v>0</v>
      </c>
      <c r="I43" s="17">
        <v>42125</v>
      </c>
      <c r="J43" s="16">
        <v>1</v>
      </c>
      <c r="K43" s="16">
        <v>1</v>
      </c>
      <c r="L43" s="16">
        <v>13</v>
      </c>
      <c r="M43" s="18">
        <v>166.5</v>
      </c>
      <c r="N43" s="18">
        <v>6</v>
      </c>
      <c r="O43" s="18">
        <v>5.5</v>
      </c>
      <c r="P43" s="18">
        <v>144.72</v>
      </c>
      <c r="Q43" s="18">
        <v>69.2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</row>
    <row r="44" spans="1:24" ht="15.75">
      <c r="A44" s="14">
        <v>88</v>
      </c>
      <c r="B44" s="15" t="s">
        <v>71</v>
      </c>
      <c r="C44" s="16">
        <v>1</v>
      </c>
      <c r="D44" s="16">
        <v>1</v>
      </c>
      <c r="E44" s="17">
        <v>34482.48</v>
      </c>
      <c r="F44" s="17">
        <v>2298.75</v>
      </c>
      <c r="G44" s="17">
        <v>0</v>
      </c>
      <c r="H44" s="17">
        <v>0</v>
      </c>
      <c r="I44" s="17">
        <v>41255</v>
      </c>
      <c r="J44" s="16">
        <v>11</v>
      </c>
      <c r="K44" s="16">
        <v>4.5</v>
      </c>
      <c r="L44" s="16">
        <v>15</v>
      </c>
      <c r="M44" s="18">
        <v>157</v>
      </c>
      <c r="N44" s="18">
        <v>5</v>
      </c>
      <c r="O44" s="18">
        <v>9</v>
      </c>
      <c r="P44" s="18">
        <v>116.56</v>
      </c>
      <c r="Q44" s="18">
        <v>171.72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</row>
    <row r="45" spans="1:24" ht="15.75">
      <c r="A45" s="14">
        <v>89</v>
      </c>
      <c r="B45" s="15" t="s">
        <v>72</v>
      </c>
      <c r="C45" s="16">
        <v>2</v>
      </c>
      <c r="D45" s="16">
        <v>2</v>
      </c>
      <c r="E45" s="17">
        <v>63779.44</v>
      </c>
      <c r="F45" s="17">
        <v>1098.3</v>
      </c>
      <c r="G45" s="17">
        <v>0</v>
      </c>
      <c r="H45" s="17">
        <v>0</v>
      </c>
      <c r="I45" s="17">
        <v>57014</v>
      </c>
      <c r="J45" s="16">
        <v>14</v>
      </c>
      <c r="K45" s="16">
        <v>7</v>
      </c>
      <c r="L45" s="16">
        <v>7</v>
      </c>
      <c r="M45" s="18">
        <v>257.5</v>
      </c>
      <c r="N45" s="18">
        <v>0</v>
      </c>
      <c r="O45" s="18">
        <v>0</v>
      </c>
      <c r="P45" s="18">
        <v>170.81</v>
      </c>
      <c r="Q45" s="18">
        <v>101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</row>
    <row r="46" spans="13:17" s="4" customFormat="1" ht="15">
      <c r="M46" s="3"/>
      <c r="N46" s="3"/>
      <c r="O46" s="3"/>
      <c r="P46" s="3"/>
      <c r="Q46" s="3"/>
    </row>
    <row r="47" spans="2:24" s="4" customFormat="1" ht="15">
      <c r="B47" s="26" t="s">
        <v>73</v>
      </c>
      <c r="C47" s="25">
        <f>SUM(C3:C45)</f>
        <v>152</v>
      </c>
      <c r="D47" s="25">
        <f>SUM(D3:D45)</f>
        <v>135.74</v>
      </c>
      <c r="E47" s="27">
        <f>SUM(E3:E45)</f>
        <v>4374245.44</v>
      </c>
      <c r="F47" s="27">
        <f>SUM(F3:F45)</f>
        <v>768524.54</v>
      </c>
      <c r="G47" s="27">
        <f>SUM(G3:G45)</f>
        <v>31689.65</v>
      </c>
      <c r="H47" s="27">
        <f>SUM(H3:H45)</f>
        <v>121839.79</v>
      </c>
      <c r="I47" s="27">
        <f>SUM(I3:I45)</f>
        <v>4506993.17</v>
      </c>
      <c r="J47" s="25">
        <f>SUM(J3:J45)</f>
        <v>764</v>
      </c>
      <c r="K47" s="25">
        <f>SUM(K3:K45)</f>
        <v>494.7</v>
      </c>
      <c r="L47" s="25">
        <f>SUM(L3:L45)</f>
        <v>851</v>
      </c>
      <c r="M47" s="28">
        <f>SUM(M3:M45)</f>
        <v>16875.77</v>
      </c>
      <c r="N47" s="28">
        <f>SUM(N3:N45)</f>
        <v>474</v>
      </c>
      <c r="O47" s="28">
        <f>SUM(O3:O45)</f>
        <v>4937.77</v>
      </c>
      <c r="P47" s="28">
        <f>SUM(P3:P45)</f>
        <v>14544.06</v>
      </c>
      <c r="Q47" s="28">
        <f>SUM(Q3:Q45)</f>
        <v>28013.27</v>
      </c>
      <c r="R47" s="25">
        <f>SUM(R3:R45)</f>
        <v>0</v>
      </c>
      <c r="S47" s="25">
        <f>SUM(S3:S45)</f>
        <v>230.5</v>
      </c>
      <c r="T47" s="25">
        <f>SUM(T3:T45)</f>
        <v>2</v>
      </c>
      <c r="U47" s="25">
        <f>SUM(U3:U45)</f>
        <v>0</v>
      </c>
      <c r="V47" s="25">
        <f>SUM(V3:V45)</f>
        <v>4</v>
      </c>
      <c r="W47" s="25">
        <f>SUM(W3:W45)</f>
        <v>0</v>
      </c>
      <c r="X47" s="25">
        <f>SUM(X3:X45)</f>
        <v>90</v>
      </c>
    </row>
    <row r="48" spans="2:24" s="4" customFormat="1" ht="15">
      <c r="B48" s="29" t="s">
        <v>74</v>
      </c>
      <c r="C48" s="4">
        <f>MAX(C3:C45)</f>
        <v>16</v>
      </c>
      <c r="D48" s="4">
        <f>MAX(D3:D45)</f>
        <v>15</v>
      </c>
      <c r="E48" s="6">
        <f>MAX(E3:E45)</f>
        <v>633097.42</v>
      </c>
      <c r="F48" s="6">
        <f>MAX(F3:F45)</f>
        <v>180314.69</v>
      </c>
      <c r="G48" s="6">
        <f>MAX(G3:G45)</f>
        <v>15314.91</v>
      </c>
      <c r="H48" s="6">
        <f>MAX(H3:H45)</f>
        <v>100000</v>
      </c>
      <c r="I48" s="6">
        <f>MAX(I3:I45)</f>
        <v>692230</v>
      </c>
      <c r="J48" s="4">
        <f>MAX(J3:J45)</f>
        <v>81</v>
      </c>
      <c r="K48" s="4">
        <f>MAX(K3:K45)</f>
        <v>77.7</v>
      </c>
      <c r="L48" s="4">
        <f>MAX(L3:L45)</f>
        <v>96</v>
      </c>
      <c r="M48" s="3">
        <f>MAX(M3:M45)</f>
        <v>2228.34</v>
      </c>
      <c r="N48" s="3">
        <f>MAX(N3:N45)</f>
        <v>53</v>
      </c>
      <c r="O48" s="3">
        <f>MAX(O3:O45)</f>
        <v>1119.5</v>
      </c>
      <c r="P48" s="3">
        <f>MAX(P3:P45)</f>
        <v>1551.47</v>
      </c>
      <c r="Q48" s="3">
        <f>MAX(Q3:Q45)</f>
        <v>3160.09</v>
      </c>
      <c r="R48" s="4">
        <f>MAX(R3:R45)</f>
        <v>0</v>
      </c>
      <c r="S48" s="4">
        <f>MAX(S3:S45)</f>
        <v>230.5</v>
      </c>
      <c r="T48" s="4">
        <f>MAX(T3:T45)</f>
        <v>1</v>
      </c>
      <c r="U48" s="4">
        <f>MAX(U3:U45)</f>
        <v>0</v>
      </c>
      <c r="V48" s="4">
        <f>MAX(V3:V45)</f>
        <v>4</v>
      </c>
      <c r="W48" s="4">
        <f>MAX(W3:W45)</f>
        <v>0</v>
      </c>
      <c r="X48" s="4">
        <f>MAX(X3:X45)</f>
        <v>90</v>
      </c>
    </row>
    <row r="49" spans="2:24" s="4" customFormat="1" ht="15">
      <c r="B49" s="29" t="s">
        <v>75</v>
      </c>
      <c r="C49" s="4">
        <f>MIN(C3:C45)</f>
        <v>1</v>
      </c>
      <c r="D49" s="4">
        <f>MIN(D3:D45)</f>
        <v>0.8</v>
      </c>
      <c r="E49" s="6">
        <f>MIN(E3:E45)</f>
        <v>0</v>
      </c>
      <c r="F49" s="6">
        <f>MIN(F3:F45)</f>
        <v>0</v>
      </c>
      <c r="G49" s="6">
        <f>MIN(G3:G45)</f>
        <v>0</v>
      </c>
      <c r="H49" s="6">
        <f>MIN(H3:H45)</f>
        <v>0</v>
      </c>
      <c r="I49" s="6">
        <f>MIN(I3:I45)</f>
        <v>14352</v>
      </c>
      <c r="J49" s="4">
        <f>MIN(J3:J45)</f>
        <v>0</v>
      </c>
      <c r="K49" s="4">
        <f>MIN(K3:K45)</f>
        <v>0</v>
      </c>
      <c r="L49" s="4">
        <f>MIN(L3:L45)</f>
        <v>0</v>
      </c>
      <c r="M49" s="3">
        <f>MIN(M3:M45)</f>
        <v>60.5</v>
      </c>
      <c r="N49" s="3">
        <f>MIN(N3:N45)</f>
        <v>0</v>
      </c>
      <c r="O49" s="3">
        <f>MIN(O3:O45)</f>
        <v>0</v>
      </c>
      <c r="P49" s="3">
        <f>MIN(P3:P45)</f>
        <v>0</v>
      </c>
      <c r="Q49" s="3">
        <f>MIN(Q3:Q45)</f>
        <v>0</v>
      </c>
      <c r="R49" s="4">
        <f>MIN(R3:R45)</f>
        <v>0</v>
      </c>
      <c r="S49" s="4">
        <f>MIN(S3:S45)</f>
        <v>0</v>
      </c>
      <c r="T49" s="4">
        <f>MIN(T3:T45)</f>
        <v>0</v>
      </c>
      <c r="U49" s="4">
        <f>MIN(U3:U45)</f>
        <v>0</v>
      </c>
      <c r="V49" s="4">
        <f>MIN(V3:V45)</f>
        <v>0</v>
      </c>
      <c r="W49" s="4">
        <f>MIN(W3:W45)</f>
        <v>0</v>
      </c>
      <c r="X49" s="4">
        <f>MIN(X3:X45)</f>
        <v>0</v>
      </c>
    </row>
    <row r="50" spans="1:113" s="25" customFormat="1" ht="15">
      <c r="A50" s="4"/>
      <c r="B50" s="29" t="s">
        <v>76</v>
      </c>
      <c r="C50" s="4">
        <f>AVERAGE(C3:C45)</f>
        <v>3.70731707317073</v>
      </c>
      <c r="D50" s="4">
        <f>AVERAGE(D3:D45)</f>
        <v>3.31073170731707</v>
      </c>
      <c r="E50" s="6">
        <f>AVERAGE(E3:E45)</f>
        <v>121506.817777778</v>
      </c>
      <c r="F50" s="6">
        <f>AVERAGE(F3:F45)</f>
        <v>22603.6629411765</v>
      </c>
      <c r="G50" s="6">
        <f>AVERAGE(G3:G45)</f>
        <v>932.048529411765</v>
      </c>
      <c r="H50" s="6">
        <f>AVERAGE(H3:H45)</f>
        <v>3292.9672972973</v>
      </c>
      <c r="I50" s="6">
        <f>AVERAGE(I3:I45)</f>
        <v>118605.083421053</v>
      </c>
      <c r="J50" s="4">
        <f>AVERAGE(J3:J45)</f>
        <v>18.6341463414634</v>
      </c>
      <c r="K50" s="4">
        <f>AVERAGE(K3:K45)</f>
        <v>12.0658536585366</v>
      </c>
      <c r="L50" s="4">
        <f>AVERAGE(L3:L45)</f>
        <v>20.7560975609756</v>
      </c>
      <c r="M50" s="3">
        <f>AVERAGE(M3:M45)</f>
        <v>411.604146341464</v>
      </c>
      <c r="N50" s="3">
        <f>AVERAGE(N3:N45)</f>
        <v>11.5609756097561</v>
      </c>
      <c r="O50" s="3">
        <f>AVERAGE(O3:O45)</f>
        <v>120.433414634146</v>
      </c>
      <c r="P50" s="3">
        <f>AVERAGE(P3:P45)</f>
        <v>354.733170731707</v>
      </c>
      <c r="Q50" s="3">
        <f>AVERAGE(Q3:Q45)</f>
        <v>683.250487804878</v>
      </c>
      <c r="R50" s="4">
        <f>AVERAGE(R3:R45)</f>
        <v>0</v>
      </c>
      <c r="S50" s="4">
        <f>AVERAGE(S3:S45)</f>
        <v>5.6219512195122</v>
      </c>
      <c r="T50" s="4">
        <f>AVERAGE(T3:T45)</f>
        <v>0.0487804878048781</v>
      </c>
      <c r="U50" s="4">
        <f>AVERAGE(U3:U45)</f>
        <v>0</v>
      </c>
      <c r="V50" s="4">
        <f>AVERAGE(V3:V45)</f>
        <v>0.0975609756097561</v>
      </c>
      <c r="W50" s="4">
        <f>AVERAGE(W3:W45)</f>
        <v>0</v>
      </c>
      <c r="X50" s="4">
        <f>AVERAGE(X3:X45)</f>
        <v>2.19512195121951</v>
      </c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</row>
    <row r="51" spans="2:24" s="4" customFormat="1" ht="15">
      <c r="B51" s="29" t="s">
        <v>77</v>
      </c>
      <c r="C51" s="4">
        <f>MEDIAN(C3:C45)</f>
        <v>3</v>
      </c>
      <c r="D51" s="4">
        <f>MEDIAN(D3:D45)</f>
        <v>2.8</v>
      </c>
      <c r="E51" s="7">
        <f>MEDIAN(E3:E45)</f>
        <v>108961.235</v>
      </c>
      <c r="F51" s="4">
        <f>MEDIAN(F3:F45)</f>
        <v>13118.705</v>
      </c>
      <c r="G51" s="7">
        <f>MEDIAN(G3:G45)</f>
        <v>0</v>
      </c>
      <c r="H51" s="7">
        <f>MEDIAN(H3:H45)</f>
        <v>0</v>
      </c>
      <c r="I51" s="7">
        <f>MEDIAN(I3:I45)</f>
        <v>95700.985</v>
      </c>
      <c r="J51" s="4">
        <f>MEDIAN(J3:J45)</f>
        <v>15</v>
      </c>
      <c r="K51" s="4">
        <f>MEDIAN(K3:K45)</f>
        <v>9.5</v>
      </c>
      <c r="L51" s="4">
        <f>MEDIAN(L3:L45)</f>
        <v>15</v>
      </c>
      <c r="M51" s="3">
        <f>MEDIAN(M3:M45)</f>
        <v>323.5</v>
      </c>
      <c r="N51" s="3">
        <f>MEDIAN(N3:N45)</f>
        <v>6</v>
      </c>
      <c r="O51" s="3">
        <f>MEDIAN(O3:O45)</f>
        <v>33</v>
      </c>
      <c r="P51" s="3">
        <f>MEDIAN(P3:P45)</f>
        <v>293.85</v>
      </c>
      <c r="Q51" s="3">
        <f>MEDIAN(Q3:Q45)</f>
        <v>524.5</v>
      </c>
      <c r="R51" s="4">
        <f>MEDIAN(R3:R45)</f>
        <v>0</v>
      </c>
      <c r="S51" s="4">
        <f>MEDIAN(S3:S45)</f>
        <v>0</v>
      </c>
      <c r="T51" s="4">
        <f>MEDIAN(T3:T45)</f>
        <v>0</v>
      </c>
      <c r="U51" s="4">
        <f>MEDIAN(U3:U45)</f>
        <v>0</v>
      </c>
      <c r="V51" s="4">
        <f>MEDIAN(V3:V45)</f>
        <v>0</v>
      </c>
      <c r="W51" s="4">
        <f>MEDIAN(W3:W45)</f>
        <v>0</v>
      </c>
      <c r="X51" s="4">
        <f>MEDIAN(X3:X45)</f>
        <v>0</v>
      </c>
    </row>
  </sheetData>
  <sheetProtection selectLockedCells="1" selectUnlockedCells="1"/>
  <mergeCells count="5">
    <mergeCell ref="A1:B2"/>
    <mergeCell ref="C1:I1"/>
    <mergeCell ref="J1:O1"/>
    <mergeCell ref="P1:S1"/>
    <mergeCell ref="T1:X1"/>
  </mergeCells>
  <printOptions horizontalCentered="1" verticalCentered="1"/>
  <pageMargins left="0.27569444444444446" right="0.27569444444444446" top="0.4652777777777778" bottom="0.38680555555555557" header="0.27569444444444446" footer="0.27569444444444446"/>
  <pageSetup horizontalDpi="300" verticalDpi="300" orientation="portrait" paperSize="9"/>
  <headerFooter alignWithMargins="0">
    <oddHeader xml:space="preserve">&amp;C&amp;"Times New Roman,Normal"&amp;8Données statistiques 2015 - Centres de gestion </oddHeader>
    <oddFooter>&amp;R&amp;"Times New Roman,Italique"&amp;8Archives de France - Mai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Duclert</dc:creator>
  <cp:keywords/>
  <dc:description/>
  <cp:lastModifiedBy>Camille Duclert</cp:lastModifiedBy>
  <cp:lastPrinted>2014-05-20T10:46:22Z</cp:lastPrinted>
  <dcterms:modified xsi:type="dcterms:W3CDTF">2016-06-03T15:57:03Z</dcterms:modified>
  <cp:category/>
  <cp:version/>
  <cp:contentType/>
  <cp:contentStatus/>
  <cp:revision>18</cp:revision>
</cp:coreProperties>
</file>